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055" firstSheet="14" activeTab="16"/>
  </bookViews>
  <sheets>
    <sheet name="cheques" sheetId="1" r:id="rId1"/>
    <sheet name="Factura B (con descuento)" sheetId="2" r:id="rId2"/>
    <sheet name="Factura B (con interes)" sheetId="3" r:id="rId3"/>
    <sheet name="Factura B" sheetId="4" r:id="rId4"/>
    <sheet name="Factura C (con y sin iva)" sheetId="5" r:id="rId5"/>
    <sheet name="Factura A (iva y descuento)" sheetId="7" r:id="rId6"/>
    <sheet name="Factura A (iva exento)" sheetId="8" r:id="rId7"/>
    <sheet name="Factura A con impuesto" sheetId="9" r:id="rId8"/>
    <sheet name="Factura A (iva e interes)" sheetId="6" r:id="rId9"/>
    <sheet name="Nota de Credito B" sheetId="10" r:id="rId10"/>
    <sheet name="Nota de Credito A" sheetId="11" r:id="rId11"/>
    <sheet name="Nota de Debito B" sheetId="12" r:id="rId12"/>
    <sheet name="Nota de Debito A" sheetId="13" r:id="rId13"/>
    <sheet name="Orden de Venta" sheetId="14" r:id="rId14"/>
    <sheet name="Orden de Compra" sheetId="15" r:id="rId15"/>
    <sheet name="Orden de Pago" sheetId="16" r:id="rId16"/>
    <sheet name="Pagares" sheetId="17" r:id="rId17"/>
    <sheet name="Presupuesto" sheetId="18" r:id="rId18"/>
    <sheet name="Recibos" sheetId="19" r:id="rId19"/>
    <sheet name="Remito" sheetId="20" r:id="rId20"/>
    <sheet name="Resumen de Cuenta" sheetId="21" r:id="rId21"/>
    <sheet name="Vale" sheetId="22" r:id="rId22"/>
    <sheet name="Nota de Pedido Interno" sheetId="23" r:id="rId2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3" l="1"/>
  <c r="F28" i="11"/>
  <c r="I28" i="7"/>
  <c r="C28" i="7"/>
  <c r="I28" i="2"/>
  <c r="C28" i="2"/>
  <c r="E28" i="9"/>
  <c r="G6" i="22" l="1"/>
  <c r="J14" i="21" l="1"/>
  <c r="J15" i="21" s="1"/>
  <c r="J16" i="21" s="1"/>
  <c r="J17" i="21" s="1"/>
  <c r="J18" i="21" s="1"/>
  <c r="J19" i="21" s="1"/>
  <c r="J20" i="21" s="1"/>
  <c r="H29" i="21" s="1"/>
  <c r="H6" i="21"/>
  <c r="C28" i="20" l="1"/>
  <c r="I28" i="20" s="1"/>
  <c r="H14" i="20"/>
  <c r="H6" i="20"/>
  <c r="O26" i="19" l="1"/>
  <c r="T9" i="19"/>
  <c r="I29" i="18" l="1"/>
  <c r="I31" i="18" s="1"/>
  <c r="H6" i="18"/>
  <c r="C15" i="16" l="1"/>
  <c r="H18" i="15" l="1"/>
  <c r="H17" i="15"/>
  <c r="H16" i="15"/>
  <c r="H15" i="15"/>
  <c r="C28" i="15" s="1"/>
  <c r="I28" i="15" s="1"/>
  <c r="H14" i="15"/>
  <c r="H6" i="15"/>
  <c r="H17" i="14"/>
  <c r="H16" i="14"/>
  <c r="H15" i="14"/>
  <c r="H14" i="14"/>
  <c r="H13" i="14"/>
  <c r="C27" i="14" s="1"/>
  <c r="I27" i="14" s="1"/>
  <c r="H5" i="14"/>
  <c r="C28" i="13" l="1"/>
  <c r="I28" i="13" s="1"/>
  <c r="H14" i="13"/>
  <c r="H6" i="13"/>
  <c r="C28" i="12"/>
  <c r="I28" i="12" s="1"/>
  <c r="H14" i="12"/>
  <c r="H6" i="12"/>
  <c r="C28" i="11" l="1"/>
  <c r="I28" i="11" s="1"/>
  <c r="H14" i="11"/>
  <c r="H6" i="11"/>
  <c r="C28" i="10"/>
  <c r="I28" i="10" s="1"/>
  <c r="H14" i="10"/>
  <c r="H6" i="10"/>
  <c r="H16" i="9" l="1"/>
  <c r="H15" i="9"/>
  <c r="C28" i="9" s="1"/>
  <c r="I28" i="9" s="1"/>
  <c r="H14" i="9"/>
  <c r="H6" i="9"/>
  <c r="H16" i="8" l="1"/>
  <c r="H15" i="8"/>
  <c r="C28" i="8" s="1"/>
  <c r="I28" i="8" s="1"/>
  <c r="H14" i="8"/>
  <c r="H6" i="8"/>
  <c r="H16" i="7" l="1"/>
  <c r="H15" i="7"/>
  <c r="H14" i="7"/>
  <c r="G28" i="7" s="1"/>
  <c r="H6" i="7"/>
  <c r="H17" i="7" l="1"/>
  <c r="H16" i="6" l="1"/>
  <c r="H15" i="6"/>
  <c r="H17" i="6" s="1"/>
  <c r="H14" i="6"/>
  <c r="H6" i="6"/>
  <c r="C28" i="6" l="1"/>
  <c r="I28" i="6" l="1"/>
  <c r="G28" i="6"/>
  <c r="C28" i="5" l="1"/>
  <c r="I28" i="5" s="1"/>
  <c r="H14" i="5"/>
  <c r="H6" i="5"/>
  <c r="H16" i="4" l="1"/>
  <c r="H15" i="4"/>
  <c r="C28" i="4" s="1"/>
  <c r="I28" i="4" s="1"/>
  <c r="H14" i="4"/>
  <c r="H6" i="4"/>
  <c r="H16" i="3"/>
  <c r="H15" i="3"/>
  <c r="H17" i="3" s="1"/>
  <c r="H14" i="3"/>
  <c r="C28" i="3" s="1"/>
  <c r="I28" i="3" s="1"/>
  <c r="H6" i="3"/>
  <c r="H16" i="2" l="1"/>
  <c r="H15" i="2"/>
  <c r="H14" i="2"/>
  <c r="H17" i="2" s="1"/>
  <c r="H6" i="2"/>
</calcChain>
</file>

<file path=xl/sharedStrings.xml><?xml version="1.0" encoding="utf-8"?>
<sst xmlns="http://schemas.openxmlformats.org/spreadsheetml/2006/main" count="559" uniqueCount="229">
  <si>
    <t>$</t>
  </si>
  <si>
    <t>Mar del Plata</t>
  </si>
  <si>
    <t>Junio</t>
  </si>
  <si>
    <t>de</t>
  </si>
  <si>
    <t>Serie X         N</t>
  </si>
  <si>
    <t>Jose Gonzalez</t>
  </si>
  <si>
    <t>La cantidad de pesos</t>
  </si>
  <si>
    <t>Mil</t>
  </si>
  <si>
    <t>Firma:</t>
  </si>
  <si>
    <t>Jose Gonzalez a la orden</t>
  </si>
  <si>
    <t>Cheque a nombre de una persona (a la orden)</t>
  </si>
  <si>
    <t>Jose Gonzalez no a la orden</t>
  </si>
  <si>
    <t>Cheque a nombre de una persona (no a la orden)</t>
  </si>
  <si>
    <t>Cheque endozado</t>
  </si>
  <si>
    <t>Cheque con error en monto salvado al dorso</t>
  </si>
  <si>
    <t>dos Mil</t>
  </si>
  <si>
    <t>Paguese este cheque  a</t>
  </si>
  <si>
    <t>Paguese este cheque a</t>
  </si>
  <si>
    <t>Cheque a nombre de una persona/ y sin clausula</t>
  </si>
  <si>
    <t>Cheque al portador</t>
  </si>
  <si>
    <t>Cheque cruzado en General</t>
  </si>
  <si>
    <t>Cheque cruzado especial</t>
  </si>
  <si>
    <t>Jose Gonzales no a la orden</t>
  </si>
  <si>
    <t>Cheque con error en palabras salvado al dorso</t>
  </si>
  <si>
    <t>FACTURA B CON DESCUENTO</t>
  </si>
  <si>
    <t>FECHA:</t>
  </si>
  <si>
    <t>Cantidad</t>
  </si>
  <si>
    <t>Descripcion</t>
  </si>
  <si>
    <t>Precio unit.</t>
  </si>
  <si>
    <t>Precio Total</t>
  </si>
  <si>
    <t>MESA</t>
  </si>
  <si>
    <t>TORNILLOS</t>
  </si>
  <si>
    <t>CLAVOS</t>
  </si>
  <si>
    <t>DESCUENTO 5%</t>
  </si>
  <si>
    <t>Subtotal:</t>
  </si>
  <si>
    <t>Impuesto:</t>
  </si>
  <si>
    <t>Total:</t>
  </si>
  <si>
    <t xml:space="preserve">FACTURA B CON  INTERES </t>
  </si>
  <si>
    <t>INTERES 20%</t>
  </si>
  <si>
    <t xml:space="preserve">FACTURA B </t>
  </si>
  <si>
    <t>FACTURA C (IVA INCLUIDO)</t>
  </si>
  <si>
    <t>TV</t>
  </si>
  <si>
    <t xml:space="preserve">FACTURA CON IVA E INTERES </t>
  </si>
  <si>
    <t>INTERES 10%</t>
  </si>
  <si>
    <t>IVA INSC.21%:</t>
  </si>
  <si>
    <t>FACTURA C (SIN IVA)</t>
  </si>
  <si>
    <t>vendemos un tv $1000 sin iva</t>
  </si>
  <si>
    <t>1000 x 21</t>
  </si>
  <si>
    <t>FACTURA CON IVA Y DESCUENTO</t>
  </si>
  <si>
    <t>DESCUENTO 10%</t>
  </si>
  <si>
    <t>FACTURA CON IVA EXENTO</t>
  </si>
  <si>
    <t>IVA INSC.:</t>
  </si>
  <si>
    <t>NOTA DE CREDITO B</t>
  </si>
  <si>
    <t>INTERES</t>
  </si>
  <si>
    <t>NOTA DE DEBITO B</t>
  </si>
  <si>
    <t>FLETE</t>
  </si>
  <si>
    <t>NOTA DE DEBITO A</t>
  </si>
  <si>
    <t>ERROR DE COBRO</t>
  </si>
  <si>
    <t>CUADERNOS</t>
  </si>
  <si>
    <t>HOJAS</t>
  </si>
  <si>
    <t>LAPICES</t>
  </si>
  <si>
    <t>LAPICERAS</t>
  </si>
  <si>
    <t>FIBRAS</t>
  </si>
  <si>
    <r>
      <t xml:space="preserve">Entregar antes del:   </t>
    </r>
    <r>
      <rPr>
        <i/>
        <sz val="11"/>
        <color theme="1"/>
        <rFont val="Calibri"/>
        <family val="2"/>
        <scheme val="minor"/>
      </rPr>
      <t>30 de Junio</t>
    </r>
  </si>
  <si>
    <t>Lugar de entrega:       -</t>
  </si>
  <si>
    <r>
      <t xml:space="preserve">Despachar por:      </t>
    </r>
    <r>
      <rPr>
        <i/>
        <sz val="11"/>
        <color theme="1"/>
        <rFont val="Calibri"/>
        <family val="2"/>
        <scheme val="minor"/>
      </rPr>
      <t>Andreani</t>
    </r>
  </si>
  <si>
    <t>ORDEN DE COMPRA</t>
  </si>
  <si>
    <r>
      <t xml:space="preserve">ORDEN DE PAGO N: </t>
    </r>
    <r>
      <rPr>
        <i/>
        <sz val="14"/>
        <color rgb="FF3F3F76"/>
        <rFont val="Calibri"/>
        <family val="2"/>
        <scheme val="minor"/>
      </rPr>
      <t>60</t>
    </r>
  </si>
  <si>
    <r>
      <t xml:space="preserve">PROVEEDOR: </t>
    </r>
    <r>
      <rPr>
        <i/>
        <sz val="11"/>
        <color rgb="FF3F3F76"/>
        <rFont val="Calibri"/>
        <family val="2"/>
        <scheme val="minor"/>
      </rPr>
      <t>COCA COLA</t>
    </r>
  </si>
  <si>
    <r>
      <rPr>
        <b/>
        <sz val="11"/>
        <color rgb="FF3F3F76"/>
        <rFont val="Calibri"/>
        <family val="2"/>
        <scheme val="minor"/>
      </rPr>
      <t>FACTURA NRO:</t>
    </r>
    <r>
      <rPr>
        <i/>
        <sz val="11"/>
        <color rgb="FF3F3F76"/>
        <rFont val="Calibri"/>
        <family val="2"/>
        <scheme val="minor"/>
      </rPr>
      <t xml:space="preserve"> 34629</t>
    </r>
  </si>
  <si>
    <r>
      <rPr>
        <b/>
        <sz val="11"/>
        <color rgb="FF3F3F76"/>
        <rFont val="Calibri"/>
        <family val="2"/>
        <scheme val="minor"/>
      </rPr>
      <t>IMPORTE:</t>
    </r>
    <r>
      <rPr>
        <sz val="11"/>
        <color rgb="FF3F3F76"/>
        <rFont val="Calibri"/>
        <family val="2"/>
        <scheme val="minor"/>
      </rPr>
      <t xml:space="preserve"> </t>
    </r>
    <r>
      <rPr>
        <i/>
        <sz val="11"/>
        <color rgb="FF3F3F76"/>
        <rFont val="Calibri"/>
        <family val="2"/>
        <scheme val="minor"/>
      </rPr>
      <t>$20000</t>
    </r>
  </si>
  <si>
    <t>OBSERVACIONES:</t>
  </si>
  <si>
    <t>AUTORIZADO POR:</t>
  </si>
  <si>
    <t>SOCIO</t>
  </si>
  <si>
    <t>DIRECTOR</t>
  </si>
  <si>
    <r>
      <t xml:space="preserve">CHEQUE NRO. : </t>
    </r>
    <r>
      <rPr>
        <i/>
        <sz val="11"/>
        <color rgb="FF3F3F76"/>
        <rFont val="Calibri"/>
        <family val="2"/>
        <scheme val="minor"/>
      </rPr>
      <t>88379672</t>
    </r>
  </si>
  <si>
    <r>
      <t xml:space="preserve">FIRMADO POR                        </t>
    </r>
    <r>
      <rPr>
        <b/>
        <sz val="10"/>
        <color rgb="FF3F3F76"/>
        <rFont val="Calibri"/>
        <family val="2"/>
        <scheme val="minor"/>
      </rPr>
      <t xml:space="preserve">TESORERO         </t>
    </r>
    <r>
      <rPr>
        <b/>
        <sz val="11"/>
        <color rgb="FF3F3F76"/>
        <rFont val="Calibri"/>
        <family val="2"/>
        <scheme val="minor"/>
      </rPr>
      <t xml:space="preserve">                         </t>
    </r>
    <r>
      <rPr>
        <b/>
        <sz val="10"/>
        <color rgb="FF3F3F76"/>
        <rFont val="Calibri"/>
        <family val="2"/>
        <scheme val="minor"/>
      </rPr>
      <t xml:space="preserve"> PRESIDENTE</t>
    </r>
  </si>
  <si>
    <t>PAGARE A LA VISTA</t>
  </si>
  <si>
    <t>VENCE EL</t>
  </si>
  <si>
    <t>DE</t>
  </si>
  <si>
    <t>SELLADO</t>
  </si>
  <si>
    <t>POR</t>
  </si>
  <si>
    <t>N:</t>
  </si>
  <si>
    <t>Julio</t>
  </si>
  <si>
    <t>A la vista</t>
  </si>
  <si>
    <t>PAGARE</t>
  </si>
  <si>
    <t>-</t>
  </si>
  <si>
    <t>SIN PROTESTO(art.50-D.Ley5965/63)</t>
  </si>
  <si>
    <t>A el</t>
  </si>
  <si>
    <t>SEÑOR</t>
  </si>
  <si>
    <t>Juan Perez</t>
  </si>
  <si>
    <t>O A SU ORDEN</t>
  </si>
  <si>
    <t>LA CANTIDAD DE:</t>
  </si>
  <si>
    <t>Pesos Mil</t>
  </si>
  <si>
    <t>POR IGUAL VALOR RECIBIDO EN</t>
  </si>
  <si>
    <t>Mercaderia</t>
  </si>
  <si>
    <t xml:space="preserve">A </t>
  </si>
  <si>
    <t>Mi</t>
  </si>
  <si>
    <t>ENTERA SATISFACCION</t>
  </si>
  <si>
    <t>PAGADERO EN</t>
  </si>
  <si>
    <t>FIRMANTE</t>
  </si>
  <si>
    <t>Jose Gutierrez</t>
  </si>
  <si>
    <t>CALLE</t>
  </si>
  <si>
    <t>Chacabuco 1234</t>
  </si>
  <si>
    <t>LOCALIDAD</t>
  </si>
  <si>
    <t>PAGARE ENDOZADO</t>
  </si>
  <si>
    <t>7 de Abril</t>
  </si>
  <si>
    <t>30 de Juniode 2016</t>
  </si>
  <si>
    <t>Juan Gomez</t>
  </si>
  <si>
    <t>LA CANTIDAD DE PESOS:</t>
  </si>
  <si>
    <t>Siete Mil</t>
  </si>
  <si>
    <t>Juan Torres</t>
  </si>
  <si>
    <t>Bolivar 1234</t>
  </si>
  <si>
    <t>DORSO</t>
  </si>
  <si>
    <t>PAGARE A FECHA FIJA</t>
  </si>
  <si>
    <t>Agosto</t>
  </si>
  <si>
    <t>DE  2015</t>
  </si>
  <si>
    <t>5 de Julio</t>
  </si>
  <si>
    <t>7 de Agosto de 2015</t>
  </si>
  <si>
    <t xml:space="preserve">doscientos </t>
  </si>
  <si>
    <t>préstamos</t>
  </si>
  <si>
    <t>Maria Morales</t>
  </si>
  <si>
    <t>Jujuy 1234</t>
  </si>
  <si>
    <t>PAGARE A TANTOS DIAS</t>
  </si>
  <si>
    <t>7 de Julio</t>
  </si>
  <si>
    <t>a 30 días</t>
  </si>
  <si>
    <t>mercaderia</t>
  </si>
  <si>
    <t>Rodolfo Moran</t>
  </si>
  <si>
    <t>Detalle</t>
  </si>
  <si>
    <t>Importe</t>
  </si>
  <si>
    <t>10 celulares nokia</t>
  </si>
  <si>
    <t>20 baterias LG</t>
  </si>
  <si>
    <t>15 cargadores Samsung</t>
  </si>
  <si>
    <t>Seña:</t>
  </si>
  <si>
    <t>Resta:</t>
  </si>
  <si>
    <t>RECIBO MODELO 1</t>
  </si>
  <si>
    <t>RECIBO MODELO 2</t>
  </si>
  <si>
    <t>7 de Marzo</t>
  </si>
  <si>
    <r>
      <rPr>
        <b/>
        <sz val="14"/>
        <color theme="1"/>
        <rFont val="Calibri"/>
        <family val="2"/>
        <scheme val="minor"/>
      </rPr>
      <t xml:space="preserve">de 20 </t>
    </r>
    <r>
      <rPr>
        <i/>
        <sz val="14"/>
        <color theme="1"/>
        <rFont val="Calibri"/>
        <family val="2"/>
        <scheme val="minor"/>
      </rPr>
      <t>17</t>
    </r>
  </si>
  <si>
    <r>
      <rPr>
        <b/>
        <sz val="14"/>
        <color theme="1"/>
        <rFont val="Calibri"/>
        <family val="2"/>
        <scheme val="minor"/>
      </rPr>
      <t xml:space="preserve">N </t>
    </r>
    <r>
      <rPr>
        <i/>
        <sz val="14"/>
        <color theme="1"/>
        <rFont val="Calibri"/>
        <family val="2"/>
        <scheme val="minor"/>
      </rPr>
      <t>31</t>
    </r>
  </si>
  <si>
    <t>RECIBI</t>
  </si>
  <si>
    <t xml:space="preserve">Torres Juan </t>
  </si>
  <si>
    <t>La cantidad de</t>
  </si>
  <si>
    <t>Pesos Siete mil</t>
  </si>
  <si>
    <t xml:space="preserve">en concepto de </t>
  </si>
  <si>
    <t>Alquiler</t>
  </si>
  <si>
    <t>Son</t>
  </si>
  <si>
    <t>Recibimos del Sr./Sres. :</t>
  </si>
  <si>
    <t xml:space="preserve">Roberto Espinoza </t>
  </si>
  <si>
    <t>la cantidad de</t>
  </si>
  <si>
    <t>Pesos treinta mil</t>
  </si>
  <si>
    <t>Forma de Pago</t>
  </si>
  <si>
    <t>Imputacion del pago</t>
  </si>
  <si>
    <t>Importes totales</t>
  </si>
  <si>
    <t>T. comprobante</t>
  </si>
  <si>
    <t>Numero</t>
  </si>
  <si>
    <t>I.Total</t>
  </si>
  <si>
    <t>I.Abonado</t>
  </si>
  <si>
    <t>Cheques</t>
  </si>
  <si>
    <t>Factura</t>
  </si>
  <si>
    <t>Documento</t>
  </si>
  <si>
    <t>Efectivo</t>
  </si>
  <si>
    <t>Total</t>
  </si>
  <si>
    <t>Detalle de Valores</t>
  </si>
  <si>
    <t>Tipo de Valores</t>
  </si>
  <si>
    <t>Cargo Banco</t>
  </si>
  <si>
    <t>N de Cheque/Doc</t>
  </si>
  <si>
    <t>Fecha vencimiento</t>
  </si>
  <si>
    <t>Bco. Nacion</t>
  </si>
  <si>
    <t>Firma</t>
  </si>
  <si>
    <t xml:space="preserve">Aclaración </t>
  </si>
  <si>
    <t>Jorge Vital</t>
  </si>
  <si>
    <t>Cuadros</t>
  </si>
  <si>
    <t>Responsable de Entrega</t>
  </si>
  <si>
    <t>Cliente</t>
  </si>
  <si>
    <t>Nombre:</t>
  </si>
  <si>
    <t>Azaro Hugo</t>
  </si>
  <si>
    <t>Recibi Conforme:</t>
  </si>
  <si>
    <t>Doc:</t>
  </si>
  <si>
    <t>Maria Tolosa</t>
  </si>
  <si>
    <t>Vehiculo</t>
  </si>
  <si>
    <t>Ford F100</t>
  </si>
  <si>
    <t>Patente</t>
  </si>
  <si>
    <t>VHY123</t>
  </si>
  <si>
    <t>RESUMEN DE CUENTA</t>
  </si>
  <si>
    <r>
      <t xml:space="preserve">LOCALIDAD: </t>
    </r>
    <r>
      <rPr>
        <i/>
        <sz val="11"/>
        <color theme="1"/>
        <rFont val="Calibri"/>
        <family val="2"/>
        <scheme val="minor"/>
      </rPr>
      <t>Mar del Plata</t>
    </r>
  </si>
  <si>
    <r>
      <rPr>
        <b/>
        <sz val="11"/>
        <color theme="1"/>
        <rFont val="Calibri"/>
        <family val="2"/>
        <scheme val="minor"/>
      </rPr>
      <t>COD. CUENTA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11455</t>
    </r>
  </si>
  <si>
    <t>Fecha</t>
  </si>
  <si>
    <t>DEBE</t>
  </si>
  <si>
    <t>HABER</t>
  </si>
  <si>
    <t>SALDO</t>
  </si>
  <si>
    <t>FACTURA 3161</t>
  </si>
  <si>
    <t>FACTURA 3183</t>
  </si>
  <si>
    <t>FACTURA 3199</t>
  </si>
  <si>
    <t>RECIBO 2231</t>
  </si>
  <si>
    <t>FACTURA 3200</t>
  </si>
  <si>
    <t>RECIBO 2273</t>
  </si>
  <si>
    <t>CHEQUE  N 993760</t>
  </si>
  <si>
    <r>
      <rPr>
        <b/>
        <sz val="11"/>
        <color theme="1"/>
        <rFont val="Calibri"/>
        <family val="2"/>
        <scheme val="minor"/>
      </rPr>
      <t>Son pesos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Novecientos</t>
    </r>
  </si>
  <si>
    <t>Saldo Actual:$</t>
  </si>
  <si>
    <t>N - 34</t>
  </si>
  <si>
    <t>Vale por:</t>
  </si>
  <si>
    <t>adelanto de sueldo señor Jorge Más</t>
  </si>
  <si>
    <r>
      <t xml:space="preserve">por </t>
    </r>
    <r>
      <rPr>
        <b/>
        <i/>
        <sz val="11"/>
        <color theme="1"/>
        <rFont val="Calibri"/>
        <family val="2"/>
        <scheme val="minor"/>
      </rPr>
      <t>$ 3000</t>
    </r>
  </si>
  <si>
    <t>Autorizo</t>
  </si>
  <si>
    <r>
      <rPr>
        <b/>
        <sz val="11"/>
        <color theme="1"/>
        <rFont val="Calibri"/>
        <family val="2"/>
        <scheme val="minor"/>
      </rPr>
      <t>PLAZO DE ENTREGA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11/02/2017</t>
    </r>
  </si>
  <si>
    <r>
      <t xml:space="preserve">DESTINO: </t>
    </r>
    <r>
      <rPr>
        <i/>
        <sz val="11"/>
        <color theme="1"/>
        <rFont val="Calibri"/>
        <family val="2"/>
        <scheme val="minor"/>
      </rPr>
      <t>Deposito calle San Martin 3333</t>
    </r>
  </si>
  <si>
    <r>
      <t>DEPENDENCIA:</t>
    </r>
    <r>
      <rPr>
        <i/>
        <sz val="11"/>
        <color theme="1"/>
        <rFont val="Calibri"/>
        <family val="2"/>
        <scheme val="minor"/>
      </rPr>
      <t>Miramar</t>
    </r>
  </si>
  <si>
    <t>Codigo</t>
  </si>
  <si>
    <t>Ultima CIC</t>
  </si>
  <si>
    <t>Precio Anterior</t>
  </si>
  <si>
    <t>Comprado a:</t>
  </si>
  <si>
    <t>Mesa de Computacion</t>
  </si>
  <si>
    <t>CD-ROM</t>
  </si>
  <si>
    <t>Memorias</t>
  </si>
  <si>
    <t>Procesador</t>
  </si>
  <si>
    <t>Gabinete</t>
  </si>
  <si>
    <t>Fuente</t>
  </si>
  <si>
    <t>Disco Rigido</t>
  </si>
  <si>
    <t>IRC</t>
  </si>
  <si>
    <t>Precio Unitario</t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</si>
  <si>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Hubo un incremento de mas del 10% en el proveedor</t>
    </r>
  </si>
  <si>
    <t>NOTA DE PEDIDO INTERNO</t>
  </si>
  <si>
    <t>Almacenes Intervino</t>
  </si>
  <si>
    <t>Ing. De Fabrica - Gerente</t>
  </si>
  <si>
    <t>Direccion Aprobado</t>
  </si>
  <si>
    <t>Compras recibido</t>
  </si>
  <si>
    <t>FACTURA CON IMPUESTO</t>
  </si>
  <si>
    <r>
      <t xml:space="preserve">DE </t>
    </r>
    <r>
      <rPr>
        <i/>
        <sz val="10"/>
        <color theme="1"/>
        <rFont val="Times New Roman"/>
        <family val="1"/>
      </rPr>
      <t>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</si>
</sst>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\ #,##0;[Red]&quot;$&quot;\ \-#,##0"/>
    <numFmt numFmtId="164" formatCode="&quot;$&quot;#,##0;[Red]\-&quot;$&quot;#,##0"/>
    <numFmt numFmtId="165" formatCode="_-&quot;$&quot;* #,##0.00_-;\-&quot;$&quot;* #,##0.00_-;_-&quot;$&quot;* &quot;-&quot;??_-;_-@_-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3F3F76"/>
      <name val="Calibri"/>
      <family val="2"/>
      <scheme val="minor"/>
    </font>
    <font>
      <i/>
      <sz val="14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i/>
      <sz val="11"/>
      <color rgb="FF3F3F76"/>
      <name val="Calibri"/>
      <family val="2"/>
      <scheme val="minor"/>
    </font>
    <font>
      <b/>
      <sz val="10"/>
      <color rgb="FF3F3F76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i/>
      <sz val="1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5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3" borderId="1" applyNumberFormat="0" applyAlignment="0" applyProtection="0"/>
    <xf numFmtId="0" fontId="6" fillId="4" borderId="2" applyNumberFormat="0" applyFont="0" applyAlignment="0" applyProtection="0"/>
  </cellStyleXfs>
  <cellXfs count="26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0" xfId="0" applyFill="1" applyBorder="1"/>
    <xf numFmtId="0" fontId="0" fillId="5" borderId="7" xfId="0" applyFill="1" applyBorder="1"/>
    <xf numFmtId="0" fontId="1" fillId="5" borderId="0" xfId="0" applyFont="1" applyFill="1" applyBorder="1"/>
    <xf numFmtId="14" fontId="1" fillId="5" borderId="0" xfId="0" applyNumberFormat="1" applyFont="1" applyFill="1" applyBorder="1"/>
    <xf numFmtId="0" fontId="1" fillId="6" borderId="8" xfId="0" applyFont="1" applyFill="1" applyBorder="1" applyAlignment="1"/>
    <xf numFmtId="0" fontId="0" fillId="5" borderId="12" xfId="0" applyFill="1" applyBorder="1"/>
    <xf numFmtId="0" fontId="0" fillId="5" borderId="13" xfId="0" applyFill="1" applyBorder="1"/>
    <xf numFmtId="0" fontId="1" fillId="5" borderId="8" xfId="0" applyFont="1" applyFill="1" applyBorder="1" applyAlignment="1"/>
    <xf numFmtId="0" fontId="0" fillId="5" borderId="10" xfId="0" applyFill="1" applyBorder="1" applyAlignment="1"/>
    <xf numFmtId="0" fontId="9" fillId="5" borderId="8" xfId="0" applyFont="1" applyFill="1" applyBorder="1" applyAlignment="1"/>
    <xf numFmtId="0" fontId="0" fillId="5" borderId="8" xfId="0" applyFill="1" applyBorder="1" applyAlignment="1"/>
    <xf numFmtId="0" fontId="1" fillId="5" borderId="15" xfId="0" applyFont="1" applyFill="1" applyBorder="1" applyAlignment="1"/>
    <xf numFmtId="4" fontId="0" fillId="5" borderId="16" xfId="0" applyNumberFormat="1" applyFill="1" applyBorder="1" applyAlignment="1"/>
    <xf numFmtId="4" fontId="0" fillId="5" borderId="7" xfId="0" applyNumberFormat="1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0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" fillId="5" borderId="6" xfId="0" applyFont="1" applyFill="1" applyBorder="1"/>
    <xf numFmtId="165" fontId="0" fillId="5" borderId="0" xfId="1" applyFont="1" applyFill="1" applyBorder="1"/>
    <xf numFmtId="165" fontId="0" fillId="5" borderId="10" xfId="0" applyNumberFormat="1" applyFill="1" applyBorder="1" applyAlignment="1"/>
    <xf numFmtId="9" fontId="0" fillId="5" borderId="10" xfId="2" applyFont="1" applyFill="1" applyBorder="1" applyAlignment="1"/>
    <xf numFmtId="0" fontId="14" fillId="3" borderId="3" xfId="3" applyFont="1" applyBorder="1" applyAlignment="1">
      <alignment horizontal="left"/>
    </xf>
    <xf numFmtId="0" fontId="14" fillId="3" borderId="4" xfId="3" applyFont="1" applyBorder="1" applyAlignment="1">
      <alignment horizontal="left"/>
    </xf>
    <xf numFmtId="0" fontId="14" fillId="3" borderId="5" xfId="3" applyFont="1" applyBorder="1" applyAlignment="1">
      <alignment horizontal="left"/>
    </xf>
    <xf numFmtId="0" fontId="14" fillId="3" borderId="6" xfId="3" applyFont="1" applyBorder="1" applyAlignment="1">
      <alignment horizontal="left"/>
    </xf>
    <xf numFmtId="0" fontId="14" fillId="3" borderId="0" xfId="3" applyFont="1" applyBorder="1" applyAlignment="1">
      <alignment horizontal="left"/>
    </xf>
    <xf numFmtId="0" fontId="14" fillId="3" borderId="7" xfId="3" applyFont="1" applyBorder="1" applyAlignment="1">
      <alignment horizontal="left"/>
    </xf>
    <xf numFmtId="0" fontId="14" fillId="3" borderId="14" xfId="3" applyFont="1" applyBorder="1" applyAlignment="1">
      <alignment horizontal="left"/>
    </xf>
    <xf numFmtId="14" fontId="15" fillId="3" borderId="15" xfId="3" applyNumberFormat="1" applyFont="1" applyBorder="1" applyAlignment="1">
      <alignment horizontal="left"/>
    </xf>
    <xf numFmtId="0" fontId="14" fillId="3" borderId="15" xfId="3" applyFont="1" applyBorder="1" applyAlignment="1">
      <alignment horizontal="left"/>
    </xf>
    <xf numFmtId="0" fontId="14" fillId="3" borderId="16" xfId="3" applyFont="1" applyBorder="1" applyAlignment="1">
      <alignment horizontal="left"/>
    </xf>
    <xf numFmtId="0" fontId="16" fillId="3" borderId="15" xfId="3" applyFont="1" applyBorder="1" applyAlignment="1">
      <alignment horizontal="left"/>
    </xf>
    <xf numFmtId="0" fontId="0" fillId="7" borderId="17" xfId="0" applyFill="1" applyBorder="1"/>
    <xf numFmtId="0" fontId="18" fillId="7" borderId="4" xfId="0" applyFont="1" applyFill="1" applyBorder="1"/>
    <xf numFmtId="0" fontId="19" fillId="7" borderId="4" xfId="0" applyFont="1" applyFill="1" applyBorder="1"/>
    <xf numFmtId="0" fontId="18" fillId="7" borderId="18" xfId="0" applyFont="1" applyFill="1" applyBorder="1"/>
    <xf numFmtId="0" fontId="19" fillId="7" borderId="18" xfId="0" applyFont="1" applyFill="1" applyBorder="1"/>
    <xf numFmtId="0" fontId="19" fillId="7" borderId="19" xfId="0" applyFont="1" applyFill="1" applyBorder="1"/>
    <xf numFmtId="0" fontId="8" fillId="8" borderId="0" xfId="0" applyFont="1" applyFill="1"/>
    <xf numFmtId="0" fontId="0" fillId="7" borderId="20" xfId="0" applyFill="1" applyBorder="1"/>
    <xf numFmtId="0" fontId="19" fillId="7" borderId="0" xfId="0" applyFont="1" applyFill="1" applyBorder="1"/>
    <xf numFmtId="0" fontId="20" fillId="7" borderId="21" xfId="0" applyFont="1" applyFill="1" applyBorder="1"/>
    <xf numFmtId="0" fontId="18" fillId="7" borderId="0" xfId="0" applyFont="1" applyFill="1" applyBorder="1"/>
    <xf numFmtId="6" fontId="21" fillId="7" borderId="0" xfId="0" applyNumberFormat="1" applyFont="1" applyFill="1" applyBorder="1"/>
    <xf numFmtId="0" fontId="18" fillId="7" borderId="7" xfId="0" applyFont="1" applyFill="1" applyBorder="1"/>
    <xf numFmtId="0" fontId="18" fillId="7" borderId="21" xfId="0" applyFont="1" applyFill="1" applyBorder="1"/>
    <xf numFmtId="0" fontId="21" fillId="7" borderId="22" xfId="0" applyFont="1" applyFill="1" applyBorder="1"/>
    <xf numFmtId="0" fontId="22" fillId="7" borderId="0" xfId="0" applyFont="1" applyFill="1" applyBorder="1"/>
    <xf numFmtId="0" fontId="18" fillId="7" borderId="22" xfId="0" applyFont="1" applyFill="1" applyBorder="1"/>
    <xf numFmtId="0" fontId="23" fillId="7" borderId="0" xfId="0" applyFont="1" applyFill="1" applyBorder="1"/>
    <xf numFmtId="0" fontId="19" fillId="7" borderId="21" xfId="0" applyFont="1" applyFill="1" applyBorder="1"/>
    <xf numFmtId="0" fontId="23" fillId="7" borderId="21" xfId="0" applyFont="1" applyFill="1" applyBorder="1"/>
    <xf numFmtId="0" fontId="23" fillId="7" borderId="22" xfId="0" applyFont="1" applyFill="1" applyBorder="1"/>
    <xf numFmtId="0" fontId="0" fillId="7" borderId="23" xfId="0" applyFill="1" applyBorder="1"/>
    <xf numFmtId="0" fontId="18" fillId="7" borderId="15" xfId="0" applyFont="1" applyFill="1" applyBorder="1"/>
    <xf numFmtId="0" fontId="18" fillId="7" borderId="16" xfId="0" applyFont="1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0" xfId="0" applyFill="1" applyBorder="1"/>
    <xf numFmtId="0" fontId="0" fillId="7" borderId="7" xfId="0" applyFill="1" applyBorder="1"/>
    <xf numFmtId="0" fontId="0" fillId="7" borderId="14" xfId="0" applyFill="1" applyBorder="1"/>
    <xf numFmtId="0" fontId="0" fillId="7" borderId="15" xfId="0" applyFill="1" applyBorder="1"/>
    <xf numFmtId="0" fontId="0" fillId="7" borderId="16" xfId="0" applyFill="1" applyBorder="1"/>
    <xf numFmtId="0" fontId="23" fillId="7" borderId="18" xfId="0" applyFont="1" applyFill="1" applyBorder="1" applyAlignment="1">
      <alignment horizontal="center"/>
    </xf>
    <xf numFmtId="0" fontId="23" fillId="7" borderId="18" xfId="0" applyFont="1" applyFill="1" applyBorder="1"/>
    <xf numFmtId="0" fontId="25" fillId="7" borderId="19" xfId="0" applyFont="1" applyFill="1" applyBorder="1"/>
    <xf numFmtId="0" fontId="0" fillId="0" borderId="0" xfId="0" applyBorder="1"/>
    <xf numFmtId="0" fontId="0" fillId="0" borderId="3" xfId="0" applyBorder="1"/>
    <xf numFmtId="0" fontId="0" fillId="4" borderId="3" xfId="4" applyFont="1" applyBorder="1"/>
    <xf numFmtId="0" fontId="0" fillId="4" borderId="4" xfId="4" applyFont="1" applyBorder="1"/>
    <xf numFmtId="0" fontId="0" fillId="4" borderId="5" xfId="4" applyFont="1" applyBorder="1"/>
    <xf numFmtId="0" fontId="0" fillId="0" borderId="6" xfId="0" applyBorder="1"/>
    <xf numFmtId="0" fontId="26" fillId="4" borderId="6" xfId="4" applyFont="1" applyBorder="1"/>
    <xf numFmtId="0" fontId="0" fillId="4" borderId="0" xfId="4" applyFont="1" applyBorder="1"/>
    <xf numFmtId="0" fontId="27" fillId="4" borderId="0" xfId="4" applyFont="1" applyBorder="1"/>
    <xf numFmtId="0" fontId="26" fillId="4" borderId="0" xfId="4" applyFont="1" applyBorder="1"/>
    <xf numFmtId="0" fontId="4" fillId="4" borderId="0" xfId="4" applyFont="1" applyBorder="1"/>
    <xf numFmtId="0" fontId="0" fillId="4" borderId="7" xfId="4" applyFont="1" applyBorder="1"/>
    <xf numFmtId="0" fontId="0" fillId="4" borderId="6" xfId="4" applyFont="1" applyBorder="1"/>
    <xf numFmtId="0" fontId="28" fillId="4" borderId="6" xfId="4" applyFont="1" applyBorder="1"/>
    <xf numFmtId="0" fontId="27" fillId="4" borderId="0" xfId="4" applyFont="1" applyBorder="1" applyAlignment="1">
      <alignment horizontal="center"/>
    </xf>
    <xf numFmtId="14" fontId="29" fillId="5" borderId="0" xfId="0" applyNumberFormat="1" applyFont="1" applyFill="1" applyBorder="1"/>
    <xf numFmtId="0" fontId="27" fillId="4" borderId="6" xfId="4" applyFont="1" applyBorder="1"/>
    <xf numFmtId="164" fontId="26" fillId="4" borderId="0" xfId="4" applyNumberFormat="1" applyFont="1" applyBorder="1"/>
    <xf numFmtId="0" fontId="1" fillId="5" borderId="3" xfId="0" applyFont="1" applyFill="1" applyBorder="1" applyAlignment="1"/>
    <xf numFmtId="0" fontId="0" fillId="0" borderId="14" xfId="0" applyBorder="1"/>
    <xf numFmtId="0" fontId="0" fillId="4" borderId="14" xfId="4" applyFont="1" applyBorder="1"/>
    <xf numFmtId="0" fontId="0" fillId="4" borderId="15" xfId="4" applyFont="1" applyBorder="1"/>
    <xf numFmtId="0" fontId="0" fillId="4" borderId="16" xfId="4" applyFont="1" applyBorder="1"/>
    <xf numFmtId="0" fontId="1" fillId="5" borderId="9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" fillId="5" borderId="6" xfId="0" applyFont="1" applyFill="1" applyBorder="1" applyAlignment="1">
      <alignment horizontal="right"/>
    </xf>
    <xf numFmtId="0" fontId="1" fillId="5" borderId="8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1" fillId="5" borderId="3" xfId="0" applyFont="1" applyFill="1" applyBorder="1"/>
    <xf numFmtId="0" fontId="11" fillId="5" borderId="24" xfId="0" applyFont="1" applyFill="1" applyBorder="1"/>
    <xf numFmtId="0" fontId="11" fillId="5" borderId="18" xfId="0" applyFont="1" applyFill="1" applyBorder="1" applyAlignment="1"/>
    <xf numFmtId="14" fontId="11" fillId="5" borderId="18" xfId="0" applyNumberFormat="1" applyFont="1" applyFill="1" applyBorder="1" applyAlignment="1"/>
    <xf numFmtId="0" fontId="0" fillId="5" borderId="25" xfId="0" applyFill="1" applyBorder="1"/>
    <xf numFmtId="0" fontId="1" fillId="5" borderId="14" xfId="0" applyFont="1" applyFill="1" applyBorder="1" applyAlignment="1"/>
    <xf numFmtId="0" fontId="0" fillId="5" borderId="15" xfId="0" applyFill="1" applyBorder="1" applyAlignment="1"/>
    <xf numFmtId="0" fontId="9" fillId="5" borderId="15" xfId="0" applyFont="1" applyFill="1" applyBorder="1" applyAlignment="1"/>
    <xf numFmtId="0" fontId="1" fillId="5" borderId="6" xfId="0" applyFont="1" applyFill="1" applyBorder="1" applyAlignment="1">
      <alignment horizontal="center"/>
    </xf>
    <xf numFmtId="0" fontId="11" fillId="5" borderId="0" xfId="0" applyFont="1" applyFill="1" applyBorder="1"/>
    <xf numFmtId="0" fontId="1" fillId="5" borderId="9" xfId="0" applyFont="1" applyFill="1" applyBorder="1"/>
    <xf numFmtId="0" fontId="0" fillId="5" borderId="11" xfId="0" applyFill="1" applyBorder="1"/>
    <xf numFmtId="0" fontId="11" fillId="5" borderId="5" xfId="0" applyFont="1" applyFill="1" applyBorder="1"/>
    <xf numFmtId="0" fontId="1" fillId="5" borderId="4" xfId="0" applyFont="1" applyFill="1" applyBorder="1"/>
    <xf numFmtId="4" fontId="0" fillId="5" borderId="5" xfId="0" applyNumberFormat="1" applyFill="1" applyBorder="1"/>
    <xf numFmtId="0" fontId="11" fillId="5" borderId="7" xfId="0" applyFont="1" applyFill="1" applyBorder="1" applyAlignment="1">
      <alignment horizontal="left"/>
    </xf>
    <xf numFmtId="0" fontId="11" fillId="5" borderId="7" xfId="0" applyFont="1" applyFill="1" applyBorder="1"/>
    <xf numFmtId="0" fontId="11" fillId="5" borderId="0" xfId="0" applyFont="1" applyFill="1" applyBorder="1" applyAlignment="1">
      <alignment horizontal="right"/>
    </xf>
    <xf numFmtId="0" fontId="1" fillId="5" borderId="14" xfId="0" applyFont="1" applyFill="1" applyBorder="1"/>
    <xf numFmtId="0" fontId="11" fillId="5" borderId="16" xfId="0" applyFont="1" applyFill="1" applyBorder="1"/>
    <xf numFmtId="0" fontId="1" fillId="6" borderId="6" xfId="0" applyFont="1" applyFill="1" applyBorder="1" applyAlignment="1"/>
    <xf numFmtId="0" fontId="1" fillId="6" borderId="7" xfId="0" applyFont="1" applyFill="1" applyBorder="1" applyAlignment="1">
      <alignment horizontal="center"/>
    </xf>
    <xf numFmtId="16" fontId="0" fillId="5" borderId="6" xfId="0" applyNumberFormat="1" applyFill="1" applyBorder="1"/>
    <xf numFmtId="0" fontId="1" fillId="5" borderId="6" xfId="0" applyFont="1" applyFill="1" applyBorder="1" applyAlignment="1"/>
    <xf numFmtId="0" fontId="0" fillId="5" borderId="0" xfId="0" applyFill="1" applyBorder="1" applyAlignment="1"/>
    <xf numFmtId="0" fontId="1" fillId="5" borderId="0" xfId="0" applyFont="1" applyFill="1" applyBorder="1" applyAlignment="1"/>
    <xf numFmtId="0" fontId="9" fillId="5" borderId="0" xfId="0" applyFont="1" applyFill="1" applyBorder="1" applyAlignment="1"/>
    <xf numFmtId="4" fontId="0" fillId="5" borderId="0" xfId="0" applyNumberFormat="1" applyFill="1" applyBorder="1" applyAlignment="1"/>
    <xf numFmtId="4" fontId="0" fillId="5" borderId="0" xfId="0" applyNumberFormat="1" applyFill="1" applyBorder="1"/>
    <xf numFmtId="0" fontId="0" fillId="2" borderId="27" xfId="4" applyFont="1" applyFill="1" applyBorder="1"/>
    <xf numFmtId="0" fontId="0" fillId="2" borderId="28" xfId="4" applyFont="1" applyFill="1" applyBorder="1"/>
    <xf numFmtId="0" fontId="0" fillId="2" borderId="29" xfId="4" applyFont="1" applyFill="1" applyBorder="1"/>
    <xf numFmtId="0" fontId="0" fillId="2" borderId="30" xfId="4" applyFont="1" applyFill="1" applyBorder="1"/>
    <xf numFmtId="0" fontId="0" fillId="2" borderId="31" xfId="4" applyFont="1" applyFill="1" applyBorder="1"/>
    <xf numFmtId="0" fontId="0" fillId="2" borderId="32" xfId="4" applyFont="1" applyFill="1" applyBorder="1"/>
    <xf numFmtId="0" fontId="0" fillId="2" borderId="33" xfId="4" applyFont="1" applyFill="1" applyBorder="1"/>
    <xf numFmtId="0" fontId="0" fillId="2" borderId="34" xfId="4" applyFont="1" applyFill="1" applyBorder="1"/>
    <xf numFmtId="0" fontId="0" fillId="2" borderId="35" xfId="4" applyFont="1" applyFill="1" applyBorder="1"/>
    <xf numFmtId="0" fontId="0" fillId="2" borderId="36" xfId="4" applyFont="1" applyFill="1" applyBorder="1"/>
    <xf numFmtId="0" fontId="0" fillId="2" borderId="2" xfId="4" applyFont="1" applyFill="1" applyBorder="1"/>
    <xf numFmtId="0" fontId="0" fillId="2" borderId="37" xfId="4" applyFont="1" applyFill="1" applyBorder="1"/>
    <xf numFmtId="0" fontId="0" fillId="2" borderId="38" xfId="4" applyFont="1" applyFill="1" applyBorder="1"/>
    <xf numFmtId="0" fontId="0" fillId="2" borderId="39" xfId="4" applyFont="1" applyFill="1" applyBorder="1"/>
    <xf numFmtId="0" fontId="0" fillId="2" borderId="40" xfId="4" applyFont="1" applyFill="1" applyBorder="1"/>
    <xf numFmtId="0" fontId="0" fillId="2" borderId="41" xfId="4" applyFont="1" applyFill="1" applyBorder="1"/>
    <xf numFmtId="0" fontId="0" fillId="2" borderId="43" xfId="4" applyFont="1" applyFill="1" applyBorder="1"/>
    <xf numFmtId="0" fontId="0" fillId="2" borderId="44" xfId="4" applyFont="1" applyFill="1" applyBorder="1"/>
    <xf numFmtId="0" fontId="0" fillId="2" borderId="45" xfId="4" applyFont="1" applyFill="1" applyBorder="1"/>
    <xf numFmtId="0" fontId="11" fillId="2" borderId="47" xfId="4" applyFont="1" applyFill="1" applyBorder="1"/>
    <xf numFmtId="0" fontId="11" fillId="2" borderId="48" xfId="4" applyFont="1" applyFill="1" applyBorder="1"/>
    <xf numFmtId="0" fontId="11" fillId="2" borderId="49" xfId="4" applyFont="1" applyFill="1" applyBorder="1"/>
    <xf numFmtId="0" fontId="0" fillId="2" borderId="50" xfId="4" applyFont="1" applyFill="1" applyBorder="1"/>
    <xf numFmtId="0" fontId="11" fillId="2" borderId="51" xfId="4" applyFont="1" applyFill="1" applyBorder="1"/>
    <xf numFmtId="0" fontId="11" fillId="2" borderId="52" xfId="4" applyFont="1" applyFill="1" applyBorder="1"/>
    <xf numFmtId="0" fontId="0" fillId="2" borderId="53" xfId="4" applyFont="1" applyFill="1" applyBorder="1"/>
    <xf numFmtId="0" fontId="0" fillId="2" borderId="54" xfId="4" applyFont="1" applyFill="1" applyBorder="1"/>
    <xf numFmtId="0" fontId="0" fillId="2" borderId="55" xfId="4" applyFont="1" applyFill="1" applyBorder="1"/>
    <xf numFmtId="0" fontId="0" fillId="2" borderId="56" xfId="4" applyFont="1" applyFill="1" applyBorder="1"/>
    <xf numFmtId="0" fontId="0" fillId="2" borderId="57" xfId="4" applyFont="1" applyFill="1" applyBorder="1"/>
    <xf numFmtId="0" fontId="0" fillId="2" borderId="58" xfId="4" applyFont="1" applyFill="1" applyBorder="1"/>
    <xf numFmtId="0" fontId="0" fillId="2" borderId="59" xfId="4" applyFont="1" applyFill="1" applyBorder="1"/>
    <xf numFmtId="0" fontId="0" fillId="2" borderId="60" xfId="4" applyFont="1" applyFill="1" applyBorder="1"/>
    <xf numFmtId="0" fontId="0" fillId="2" borderId="61" xfId="4" applyFont="1" applyFill="1" applyBorder="1"/>
    <xf numFmtId="0" fontId="0" fillId="2" borderId="62" xfId="4" applyFont="1" applyFill="1" applyBorder="1"/>
    <xf numFmtId="0" fontId="1" fillId="6" borderId="0" xfId="0" applyFont="1" applyFill="1" applyBorder="1" applyAlignment="1">
      <alignment horizontal="center"/>
    </xf>
    <xf numFmtId="1" fontId="0" fillId="5" borderId="6" xfId="0" applyNumberFormat="1" applyFill="1" applyBorder="1"/>
    <xf numFmtId="0" fontId="1" fillId="5" borderId="7" xfId="0" applyFont="1" applyFill="1" applyBorder="1"/>
    <xf numFmtId="0" fontId="30" fillId="7" borderId="18" xfId="0" applyFont="1" applyFill="1" applyBorder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165" fontId="0" fillId="5" borderId="6" xfId="1" applyFont="1" applyFill="1" applyBorder="1" applyAlignment="1">
      <alignment horizontal="center"/>
    </xf>
    <xf numFmtId="165" fontId="0" fillId="5" borderId="7" xfId="1" applyFont="1" applyFill="1" applyBorder="1" applyAlignment="1">
      <alignment horizontal="center"/>
    </xf>
    <xf numFmtId="165" fontId="10" fillId="5" borderId="6" xfId="1" applyFont="1" applyFill="1" applyBorder="1" applyAlignment="1">
      <alignment horizontal="center"/>
    </xf>
    <xf numFmtId="165" fontId="10" fillId="5" borderId="7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4" fillId="3" borderId="3" xfId="3" applyFont="1" applyBorder="1" applyAlignment="1">
      <alignment horizontal="left"/>
    </xf>
    <xf numFmtId="0" fontId="14" fillId="3" borderId="4" xfId="3" applyFont="1" applyBorder="1" applyAlignment="1">
      <alignment horizontal="left"/>
    </xf>
    <xf numFmtId="0" fontId="14" fillId="3" borderId="5" xfId="3" applyFont="1" applyBorder="1" applyAlignment="1">
      <alignment horizontal="left"/>
    </xf>
    <xf numFmtId="0" fontId="14" fillId="3" borderId="6" xfId="3" applyFont="1" applyBorder="1" applyAlignment="1">
      <alignment horizontal="left"/>
    </xf>
    <xf numFmtId="0" fontId="14" fillId="3" borderId="0" xfId="3" applyFont="1" applyBorder="1" applyAlignment="1">
      <alignment horizontal="left"/>
    </xf>
    <xf numFmtId="0" fontId="14" fillId="3" borderId="7" xfId="3" applyFont="1" applyBorder="1" applyAlignment="1">
      <alignment horizontal="left"/>
    </xf>
    <xf numFmtId="0" fontId="14" fillId="3" borderId="14" xfId="3" applyFont="1" applyBorder="1" applyAlignment="1">
      <alignment horizontal="left"/>
    </xf>
    <xf numFmtId="0" fontId="14" fillId="3" borderId="15" xfId="3" applyFont="1" applyBorder="1" applyAlignment="1">
      <alignment horizontal="left"/>
    </xf>
    <xf numFmtId="0" fontId="14" fillId="3" borderId="16" xfId="3" applyFont="1" applyBorder="1" applyAlignment="1">
      <alignment horizontal="left"/>
    </xf>
    <xf numFmtId="0" fontId="12" fillId="3" borderId="3" xfId="3" applyFont="1" applyBorder="1" applyAlignment="1">
      <alignment horizontal="center"/>
    </xf>
    <xf numFmtId="0" fontId="12" fillId="3" borderId="4" xfId="3" applyFont="1" applyBorder="1" applyAlignment="1">
      <alignment horizontal="center"/>
    </xf>
    <xf numFmtId="0" fontId="12" fillId="3" borderId="5" xfId="3" applyFont="1" applyBorder="1" applyAlignment="1">
      <alignment horizontal="center"/>
    </xf>
    <xf numFmtId="0" fontId="12" fillId="3" borderId="6" xfId="3" applyFont="1" applyBorder="1" applyAlignment="1">
      <alignment horizontal="center"/>
    </xf>
    <xf numFmtId="0" fontId="12" fillId="3" borderId="0" xfId="3" applyFont="1" applyBorder="1" applyAlignment="1">
      <alignment horizontal="center"/>
    </xf>
    <xf numFmtId="0" fontId="12" fillId="3" borderId="7" xfId="3" applyFont="1" applyBorder="1" applyAlignment="1">
      <alignment horizontal="center"/>
    </xf>
    <xf numFmtId="0" fontId="12" fillId="3" borderId="14" xfId="3" applyFont="1" applyBorder="1" applyAlignment="1">
      <alignment horizontal="center"/>
    </xf>
    <xf numFmtId="0" fontId="12" fillId="3" borderId="15" xfId="3" applyFont="1" applyBorder="1" applyAlignment="1">
      <alignment horizontal="center"/>
    </xf>
    <xf numFmtId="0" fontId="12" fillId="3" borderId="16" xfId="3" applyFont="1" applyBorder="1" applyAlignment="1">
      <alignment horizontal="center"/>
    </xf>
    <xf numFmtId="0" fontId="7" fillId="3" borderId="3" xfId="3" applyBorder="1" applyAlignment="1">
      <alignment horizontal="left"/>
    </xf>
    <xf numFmtId="0" fontId="7" fillId="3" borderId="4" xfId="3" applyBorder="1" applyAlignment="1">
      <alignment horizontal="left"/>
    </xf>
    <xf numFmtId="0" fontId="7" fillId="3" borderId="5" xfId="3" applyBorder="1" applyAlignment="1">
      <alignment horizontal="left"/>
    </xf>
    <xf numFmtId="0" fontId="7" fillId="3" borderId="6" xfId="3" applyBorder="1" applyAlignment="1">
      <alignment horizontal="left"/>
    </xf>
    <xf numFmtId="0" fontId="7" fillId="3" borderId="0" xfId="3" applyBorder="1" applyAlignment="1">
      <alignment horizontal="left"/>
    </xf>
    <xf numFmtId="0" fontId="7" fillId="3" borderId="7" xfId="3" applyBorder="1" applyAlignment="1">
      <alignment horizontal="left"/>
    </xf>
    <xf numFmtId="0" fontId="7" fillId="3" borderId="14" xfId="3" applyBorder="1" applyAlignment="1">
      <alignment horizontal="left"/>
    </xf>
    <xf numFmtId="0" fontId="7" fillId="3" borderId="15" xfId="3" applyBorder="1" applyAlignment="1">
      <alignment horizontal="left"/>
    </xf>
    <xf numFmtId="0" fontId="7" fillId="3" borderId="16" xfId="3" applyBorder="1" applyAlignment="1">
      <alignment horizontal="left"/>
    </xf>
    <xf numFmtId="0" fontId="1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0" fillId="5" borderId="0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11" fillId="5" borderId="3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5" borderId="18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0" fillId="2" borderId="12" xfId="4" applyFont="1" applyFill="1" applyBorder="1" applyAlignment="1">
      <alignment horizontal="center"/>
    </xf>
    <xf numFmtId="0" fontId="0" fillId="2" borderId="42" xfId="4" applyFont="1" applyFill="1" applyBorder="1" applyAlignment="1">
      <alignment horizontal="center"/>
    </xf>
    <xf numFmtId="14" fontId="0" fillId="2" borderId="3" xfId="4" applyNumberFormat="1" applyFont="1" applyFill="1" applyBorder="1" applyAlignment="1">
      <alignment horizontal="center"/>
    </xf>
    <xf numFmtId="0" fontId="0" fillId="2" borderId="5" xfId="4" applyFont="1" applyFill="1" applyBorder="1" applyAlignment="1">
      <alignment horizontal="center"/>
    </xf>
    <xf numFmtId="0" fontId="1" fillId="2" borderId="46" xfId="4" applyFont="1" applyFill="1" applyBorder="1" applyAlignment="1">
      <alignment horizontal="right"/>
    </xf>
    <xf numFmtId="0" fontId="1" fillId="2" borderId="34" xfId="4" applyFont="1" applyFill="1" applyBorder="1" applyAlignment="1">
      <alignment horizontal="right"/>
    </xf>
    <xf numFmtId="0" fontId="1" fillId="2" borderId="63" xfId="4" applyFont="1" applyFill="1" applyBorder="1" applyAlignment="1">
      <alignment horizontal="center"/>
    </xf>
    <xf numFmtId="0" fontId="1" fillId="2" borderId="64" xfId="4" applyFont="1" applyFill="1" applyBorder="1" applyAlignment="1">
      <alignment horizontal="center"/>
    </xf>
    <xf numFmtId="0" fontId="1" fillId="2" borderId="65" xfId="4" applyFont="1" applyFill="1" applyBorder="1" applyAlignment="1">
      <alignment horizontal="center"/>
    </xf>
    <xf numFmtId="0" fontId="1" fillId="2" borderId="66" xfId="4" applyFont="1" applyFill="1" applyBorder="1" applyAlignment="1">
      <alignment horizontal="center"/>
    </xf>
  </cellXfs>
  <cellStyles count="5">
    <cellStyle name="Entrada" xfId="3" builtinId="20"/>
    <cellStyle name="Moneda" xfId="1" builtinId="4"/>
    <cellStyle name="Normal" xfId="0" builtinId="0"/>
    <cellStyle name="Notas" xfId="4" builtinId="1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3</xdr:row>
      <xdr:rowOff>60585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2075" cy="736860"/>
        </a:xfrm>
        <a:prstGeom prst="rect">
          <a:avLst/>
        </a:prstGeom>
      </xdr:spPr>
    </xdr:pic>
    <xdr:clientData/>
  </xdr:twoCellAnchor>
  <xdr:oneCellAnchor>
    <xdr:from>
      <xdr:col>1</xdr:col>
      <xdr:colOff>695325</xdr:colOff>
      <xdr:row>6</xdr:row>
      <xdr:rowOff>142876</xdr:rowOff>
    </xdr:from>
    <xdr:ext cx="1752600" cy="485774"/>
    <xdr:sp macro="" textlink="">
      <xdr:nvSpPr>
        <xdr:cNvPr id="3" name="CuadroTexto 2"/>
        <xdr:cNvSpPr txBox="1"/>
      </xdr:nvSpPr>
      <xdr:spPr>
        <a:xfrm>
          <a:off x="1457325" y="1285876"/>
          <a:ext cx="1752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800"/>
            <a:t>Internet Group SRL Cuenta</a:t>
          </a:r>
          <a:r>
            <a:rPr lang="es-AR" sz="800" baseline="0"/>
            <a:t> N1234</a:t>
          </a:r>
        </a:p>
        <a:p>
          <a:r>
            <a:rPr lang="es-AR" sz="800" baseline="0"/>
            <a:t>Marcos Sastre 123 Mar del Plata</a:t>
          </a:r>
        </a:p>
        <a:p>
          <a:r>
            <a:rPr lang="es-AR" sz="800" baseline="0"/>
            <a:t>CUIT: 210172312</a:t>
          </a:r>
          <a:endParaRPr lang="es-AR" sz="800"/>
        </a:p>
      </xdr:txBody>
    </xdr:sp>
    <xdr:clientData/>
  </xdr:oneCellAnchor>
  <xdr:twoCellAnchor editAs="oneCell">
    <xdr:from>
      <xdr:col>0</xdr:col>
      <xdr:colOff>133351</xdr:colOff>
      <xdr:row>7</xdr:row>
      <xdr:rowOff>28574</xdr:rowOff>
    </xdr:from>
    <xdr:to>
      <xdr:col>0</xdr:col>
      <xdr:colOff>738333</xdr:colOff>
      <xdr:row>8</xdr:row>
      <xdr:rowOff>165359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362074"/>
          <a:ext cx="604982" cy="32728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13</xdr:row>
      <xdr:rowOff>0</xdr:rowOff>
    </xdr:from>
    <xdr:ext cx="1362075" cy="736860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2075" cy="736860"/>
        </a:xfrm>
        <a:prstGeom prst="rect">
          <a:avLst/>
        </a:prstGeom>
      </xdr:spPr>
    </xdr:pic>
    <xdr:clientData/>
  </xdr:oneCellAnchor>
  <xdr:oneCellAnchor>
    <xdr:from>
      <xdr:col>1</xdr:col>
      <xdr:colOff>695325</xdr:colOff>
      <xdr:row>19</xdr:row>
      <xdr:rowOff>142876</xdr:rowOff>
    </xdr:from>
    <xdr:ext cx="1752600" cy="485774"/>
    <xdr:sp macro="" textlink="">
      <xdr:nvSpPr>
        <xdr:cNvPr id="6" name="CuadroTexto 5"/>
        <xdr:cNvSpPr txBox="1"/>
      </xdr:nvSpPr>
      <xdr:spPr>
        <a:xfrm>
          <a:off x="1457325" y="1390651"/>
          <a:ext cx="1752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800"/>
            <a:t>Internet Group SRL Cuenta</a:t>
          </a:r>
          <a:r>
            <a:rPr lang="es-AR" sz="800" baseline="0"/>
            <a:t> N1234</a:t>
          </a:r>
        </a:p>
        <a:p>
          <a:r>
            <a:rPr lang="es-AR" sz="800" baseline="0"/>
            <a:t>Marcos Sastre 123 Mar del Plata</a:t>
          </a:r>
        </a:p>
        <a:p>
          <a:r>
            <a:rPr lang="es-AR" sz="800" baseline="0"/>
            <a:t>CUIT: 210172312</a:t>
          </a:r>
          <a:endParaRPr lang="es-AR" sz="800"/>
        </a:p>
      </xdr:txBody>
    </xdr:sp>
    <xdr:clientData/>
  </xdr:oneCellAnchor>
  <xdr:oneCellAnchor>
    <xdr:from>
      <xdr:col>0</xdr:col>
      <xdr:colOff>133351</xdr:colOff>
      <xdr:row>20</xdr:row>
      <xdr:rowOff>28574</xdr:rowOff>
    </xdr:from>
    <xdr:ext cx="604982" cy="327285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514474"/>
          <a:ext cx="604982" cy="3272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1362075" cy="736860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2075" cy="736860"/>
        </a:xfrm>
        <a:prstGeom prst="rect">
          <a:avLst/>
        </a:prstGeom>
      </xdr:spPr>
    </xdr:pic>
    <xdr:clientData/>
  </xdr:oneCellAnchor>
  <xdr:oneCellAnchor>
    <xdr:from>
      <xdr:col>1</xdr:col>
      <xdr:colOff>695325</xdr:colOff>
      <xdr:row>33</xdr:row>
      <xdr:rowOff>142876</xdr:rowOff>
    </xdr:from>
    <xdr:ext cx="1752600" cy="485774"/>
    <xdr:sp macro="" textlink="">
      <xdr:nvSpPr>
        <xdr:cNvPr id="9" name="CuadroTexto 8"/>
        <xdr:cNvSpPr txBox="1"/>
      </xdr:nvSpPr>
      <xdr:spPr>
        <a:xfrm>
          <a:off x="1457325" y="1390651"/>
          <a:ext cx="1752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800"/>
            <a:t>Internet Group SRL Cuenta</a:t>
          </a:r>
          <a:r>
            <a:rPr lang="es-AR" sz="800" baseline="0"/>
            <a:t> N1234</a:t>
          </a:r>
        </a:p>
        <a:p>
          <a:r>
            <a:rPr lang="es-AR" sz="800" baseline="0"/>
            <a:t>Marcos Sastre 123 Mar del Plata</a:t>
          </a:r>
        </a:p>
        <a:p>
          <a:r>
            <a:rPr lang="es-AR" sz="800" baseline="0"/>
            <a:t>CUIT: 210172312</a:t>
          </a:r>
          <a:endParaRPr lang="es-AR" sz="800"/>
        </a:p>
      </xdr:txBody>
    </xdr:sp>
    <xdr:clientData/>
  </xdr:oneCellAnchor>
  <xdr:oneCellAnchor>
    <xdr:from>
      <xdr:col>0</xdr:col>
      <xdr:colOff>133351</xdr:colOff>
      <xdr:row>34</xdr:row>
      <xdr:rowOff>28574</xdr:rowOff>
    </xdr:from>
    <xdr:ext cx="604982" cy="327285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514474"/>
          <a:ext cx="604982" cy="3272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1362075" cy="736860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7700"/>
          <a:ext cx="1362075" cy="736860"/>
        </a:xfrm>
        <a:prstGeom prst="rect">
          <a:avLst/>
        </a:prstGeom>
      </xdr:spPr>
    </xdr:pic>
    <xdr:clientData/>
  </xdr:oneCellAnchor>
  <xdr:oneCellAnchor>
    <xdr:from>
      <xdr:col>1</xdr:col>
      <xdr:colOff>695325</xdr:colOff>
      <xdr:row>47</xdr:row>
      <xdr:rowOff>142876</xdr:rowOff>
    </xdr:from>
    <xdr:ext cx="1752600" cy="485774"/>
    <xdr:sp macro="" textlink="">
      <xdr:nvSpPr>
        <xdr:cNvPr id="12" name="CuadroTexto 11"/>
        <xdr:cNvSpPr txBox="1"/>
      </xdr:nvSpPr>
      <xdr:spPr>
        <a:xfrm>
          <a:off x="1457325" y="1390651"/>
          <a:ext cx="1752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800"/>
            <a:t>Internet Group SRL Cuenta</a:t>
          </a:r>
          <a:r>
            <a:rPr lang="es-AR" sz="800" baseline="0"/>
            <a:t> N1234</a:t>
          </a:r>
        </a:p>
        <a:p>
          <a:r>
            <a:rPr lang="es-AR" sz="800" baseline="0"/>
            <a:t>Marcos Sastre 123 Mar del Plata</a:t>
          </a:r>
        </a:p>
        <a:p>
          <a:r>
            <a:rPr lang="es-AR" sz="800" baseline="0"/>
            <a:t>CUIT: 210172312</a:t>
          </a:r>
          <a:endParaRPr lang="es-AR" sz="800"/>
        </a:p>
      </xdr:txBody>
    </xdr:sp>
    <xdr:clientData/>
  </xdr:oneCellAnchor>
  <xdr:oneCellAnchor>
    <xdr:from>
      <xdr:col>0</xdr:col>
      <xdr:colOff>133351</xdr:colOff>
      <xdr:row>48</xdr:row>
      <xdr:rowOff>28574</xdr:rowOff>
    </xdr:from>
    <xdr:ext cx="604982" cy="32728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514474"/>
          <a:ext cx="604982" cy="3272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</xdr:row>
      <xdr:rowOff>0</xdr:rowOff>
    </xdr:from>
    <xdr:ext cx="1362075" cy="73686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2075" cy="736860"/>
        </a:xfrm>
        <a:prstGeom prst="rect">
          <a:avLst/>
        </a:prstGeom>
      </xdr:spPr>
    </xdr:pic>
    <xdr:clientData/>
  </xdr:oneCellAnchor>
  <xdr:oneCellAnchor>
    <xdr:from>
      <xdr:col>1</xdr:col>
      <xdr:colOff>695325</xdr:colOff>
      <xdr:row>60</xdr:row>
      <xdr:rowOff>142876</xdr:rowOff>
    </xdr:from>
    <xdr:ext cx="1752600" cy="485774"/>
    <xdr:sp macro="" textlink="">
      <xdr:nvSpPr>
        <xdr:cNvPr id="15" name="CuadroTexto 14"/>
        <xdr:cNvSpPr txBox="1"/>
      </xdr:nvSpPr>
      <xdr:spPr>
        <a:xfrm>
          <a:off x="1457325" y="1390651"/>
          <a:ext cx="1752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800"/>
            <a:t>Internet Group SRL Cuenta</a:t>
          </a:r>
          <a:r>
            <a:rPr lang="es-AR" sz="800" baseline="0"/>
            <a:t> N1234</a:t>
          </a:r>
        </a:p>
        <a:p>
          <a:r>
            <a:rPr lang="es-AR" sz="800" baseline="0"/>
            <a:t>Marcos Sastre 123 Mar del Plata</a:t>
          </a:r>
        </a:p>
        <a:p>
          <a:r>
            <a:rPr lang="es-AR" sz="800" baseline="0"/>
            <a:t>CUIT: 210172312</a:t>
          </a:r>
          <a:endParaRPr lang="es-AR" sz="800"/>
        </a:p>
      </xdr:txBody>
    </xdr:sp>
    <xdr:clientData/>
  </xdr:oneCellAnchor>
  <xdr:oneCellAnchor>
    <xdr:from>
      <xdr:col>0</xdr:col>
      <xdr:colOff>133351</xdr:colOff>
      <xdr:row>61</xdr:row>
      <xdr:rowOff>28574</xdr:rowOff>
    </xdr:from>
    <xdr:ext cx="604982" cy="327285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514474"/>
          <a:ext cx="604982" cy="327285"/>
        </a:xfrm>
        <a:prstGeom prst="rect">
          <a:avLst/>
        </a:prstGeom>
      </xdr:spPr>
    </xdr:pic>
    <xdr:clientData/>
  </xdr:oneCellAnchor>
  <xdr:twoCellAnchor>
    <xdr:from>
      <xdr:col>0</xdr:col>
      <xdr:colOff>19050</xdr:colOff>
      <xdr:row>41</xdr:row>
      <xdr:rowOff>0</xdr:rowOff>
    </xdr:from>
    <xdr:to>
      <xdr:col>0</xdr:col>
      <xdr:colOff>247650</xdr:colOff>
      <xdr:row>41</xdr:row>
      <xdr:rowOff>152400</xdr:rowOff>
    </xdr:to>
    <xdr:cxnSp macro="">
      <xdr:nvCxnSpPr>
        <xdr:cNvPr id="18" name="Conector recto 17"/>
        <xdr:cNvCxnSpPr/>
      </xdr:nvCxnSpPr>
      <xdr:spPr>
        <a:xfrm flipV="1">
          <a:off x="19050" y="8267700"/>
          <a:ext cx="228600" cy="1524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41</xdr:row>
      <xdr:rowOff>0</xdr:rowOff>
    </xdr:from>
    <xdr:to>
      <xdr:col>0</xdr:col>
      <xdr:colOff>371475</xdr:colOff>
      <xdr:row>42</xdr:row>
      <xdr:rowOff>47625</xdr:rowOff>
    </xdr:to>
    <xdr:cxnSp macro="">
      <xdr:nvCxnSpPr>
        <xdr:cNvPr id="19" name="Conector recto 18"/>
        <xdr:cNvCxnSpPr/>
      </xdr:nvCxnSpPr>
      <xdr:spPr>
        <a:xfrm flipV="1">
          <a:off x="19050" y="8267700"/>
          <a:ext cx="352425" cy="2381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228600</xdr:colOff>
      <xdr:row>54</xdr:row>
      <xdr:rowOff>152400</xdr:rowOff>
    </xdr:to>
    <xdr:cxnSp macro="">
      <xdr:nvCxnSpPr>
        <xdr:cNvPr id="21" name="Conector recto 20"/>
        <xdr:cNvCxnSpPr/>
      </xdr:nvCxnSpPr>
      <xdr:spPr>
        <a:xfrm flipV="1">
          <a:off x="0" y="11087100"/>
          <a:ext cx="228600" cy="1524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54</xdr:row>
      <xdr:rowOff>47625</xdr:rowOff>
    </xdr:from>
    <xdr:to>
      <xdr:col>0</xdr:col>
      <xdr:colOff>419100</xdr:colOff>
      <xdr:row>55</xdr:row>
      <xdr:rowOff>142876</xdr:rowOff>
    </xdr:to>
    <xdr:cxnSp macro="">
      <xdr:nvCxnSpPr>
        <xdr:cNvPr id="22" name="Conector recto 21"/>
        <xdr:cNvCxnSpPr/>
      </xdr:nvCxnSpPr>
      <xdr:spPr>
        <a:xfrm flipV="1">
          <a:off x="0" y="11134725"/>
          <a:ext cx="419100" cy="28575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15094</xdr:colOff>
      <xdr:row>53</xdr:row>
      <xdr:rowOff>83641</xdr:rowOff>
    </xdr:from>
    <xdr:ext cx="631063" cy="264560"/>
    <xdr:sp macro="" textlink="">
      <xdr:nvSpPr>
        <xdr:cNvPr id="24" name="CuadroTexto 23"/>
        <xdr:cNvSpPr txBox="1"/>
      </xdr:nvSpPr>
      <xdr:spPr>
        <a:xfrm rot="19340983">
          <a:off x="15094" y="10789741"/>
          <a:ext cx="6310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AR" sz="1100" b="1"/>
            <a:t>B.</a:t>
          </a:r>
          <a:r>
            <a:rPr lang="es-AR" sz="1100" b="1" baseline="0"/>
            <a:t> Río</a:t>
          </a:r>
          <a:endParaRPr lang="es-AR" sz="1100" b="1"/>
        </a:p>
      </xdr:txBody>
    </xdr:sp>
    <xdr:clientData/>
  </xdr:oneCellAnchor>
  <xdr:oneCellAnchor>
    <xdr:from>
      <xdr:col>0</xdr:col>
      <xdr:colOff>76200</xdr:colOff>
      <xdr:row>68</xdr:row>
      <xdr:rowOff>66675</xdr:rowOff>
    </xdr:from>
    <xdr:ext cx="1362075" cy="736860"/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3782675"/>
          <a:ext cx="1362075" cy="736860"/>
        </a:xfrm>
        <a:prstGeom prst="rect">
          <a:avLst/>
        </a:prstGeom>
      </xdr:spPr>
    </xdr:pic>
    <xdr:clientData/>
  </xdr:oneCellAnchor>
  <xdr:oneCellAnchor>
    <xdr:from>
      <xdr:col>1</xdr:col>
      <xdr:colOff>695325</xdr:colOff>
      <xdr:row>74</xdr:row>
      <xdr:rowOff>142876</xdr:rowOff>
    </xdr:from>
    <xdr:ext cx="1752600" cy="485774"/>
    <xdr:sp macro="" textlink="">
      <xdr:nvSpPr>
        <xdr:cNvPr id="26" name="CuadroTexto 25"/>
        <xdr:cNvSpPr txBox="1"/>
      </xdr:nvSpPr>
      <xdr:spPr>
        <a:xfrm>
          <a:off x="1457325" y="6838951"/>
          <a:ext cx="1752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800"/>
            <a:t>Internet Group SRL Cuenta</a:t>
          </a:r>
          <a:r>
            <a:rPr lang="es-AR" sz="800" baseline="0"/>
            <a:t> N1234</a:t>
          </a:r>
        </a:p>
        <a:p>
          <a:r>
            <a:rPr lang="es-AR" sz="800" baseline="0"/>
            <a:t>Marcos Sastre 123 Mar del Plata</a:t>
          </a:r>
        </a:p>
        <a:p>
          <a:r>
            <a:rPr lang="es-AR" sz="800" baseline="0"/>
            <a:t>CUIT: 210172312</a:t>
          </a:r>
          <a:endParaRPr lang="es-AR" sz="800"/>
        </a:p>
      </xdr:txBody>
    </xdr:sp>
    <xdr:clientData/>
  </xdr:oneCellAnchor>
  <xdr:oneCellAnchor>
    <xdr:from>
      <xdr:col>0</xdr:col>
      <xdr:colOff>133351</xdr:colOff>
      <xdr:row>75</xdr:row>
      <xdr:rowOff>28574</xdr:rowOff>
    </xdr:from>
    <xdr:ext cx="604982" cy="327285"/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6962774"/>
          <a:ext cx="604982" cy="327285"/>
        </a:xfrm>
        <a:prstGeom prst="rect">
          <a:avLst/>
        </a:prstGeom>
      </xdr:spPr>
    </xdr:pic>
    <xdr:clientData/>
  </xdr:oneCellAnchor>
  <xdr:oneCellAnchor>
    <xdr:from>
      <xdr:col>16</xdr:col>
      <xdr:colOff>225229</xdr:colOff>
      <xdr:row>68</xdr:row>
      <xdr:rowOff>70046</xdr:rowOff>
    </xdr:from>
    <xdr:ext cx="436786" cy="1039644"/>
    <xdr:sp macro="" textlink="">
      <xdr:nvSpPr>
        <xdr:cNvPr id="28" name="CuadroTexto 27"/>
        <xdr:cNvSpPr txBox="1"/>
      </xdr:nvSpPr>
      <xdr:spPr>
        <a:xfrm rot="5400000">
          <a:off x="10725150" y="14087475"/>
          <a:ext cx="103964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/>
            <a:t>Jose Gonzalez</a:t>
          </a:r>
        </a:p>
        <a:p>
          <a:r>
            <a:rPr lang="es-AR" sz="1100"/>
            <a:t>DNI:</a:t>
          </a:r>
          <a:r>
            <a:rPr lang="es-AR" sz="1100" baseline="0"/>
            <a:t> 22222222</a:t>
          </a:r>
          <a:endParaRPr lang="es-AR" sz="1100"/>
        </a:p>
      </xdr:txBody>
    </xdr:sp>
    <xdr:clientData/>
  </xdr:oneCellAnchor>
  <xdr:oneCellAnchor>
    <xdr:from>
      <xdr:col>10</xdr:col>
      <xdr:colOff>200025</xdr:colOff>
      <xdr:row>74</xdr:row>
      <xdr:rowOff>228600</xdr:rowOff>
    </xdr:from>
    <xdr:ext cx="604982" cy="327285"/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5192375"/>
          <a:ext cx="604982" cy="327285"/>
        </a:xfrm>
        <a:prstGeom prst="rect">
          <a:avLst/>
        </a:prstGeom>
      </xdr:spPr>
    </xdr:pic>
    <xdr:clientData/>
  </xdr:oneCellAnchor>
  <xdr:twoCellAnchor>
    <xdr:from>
      <xdr:col>15</xdr:col>
      <xdr:colOff>152034</xdr:colOff>
      <xdr:row>68</xdr:row>
      <xdr:rowOff>179967</xdr:rowOff>
    </xdr:from>
    <xdr:to>
      <xdr:col>16</xdr:col>
      <xdr:colOff>215400</xdr:colOff>
      <xdr:row>72</xdr:row>
      <xdr:rowOff>92153</xdr:rowOff>
    </xdr:to>
    <xdr:sp macro="" textlink="">
      <xdr:nvSpPr>
        <xdr:cNvPr id="31" name="Forma libre 30"/>
        <xdr:cNvSpPr/>
      </xdr:nvSpPr>
      <xdr:spPr>
        <a:xfrm>
          <a:off x="10191384" y="13895967"/>
          <a:ext cx="825366" cy="778961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737581</xdr:colOff>
      <xdr:row>74</xdr:row>
      <xdr:rowOff>171452</xdr:rowOff>
    </xdr:from>
    <xdr:to>
      <xdr:col>8</xdr:col>
      <xdr:colOff>457205</xdr:colOff>
      <xdr:row>76</xdr:row>
      <xdr:rowOff>163988</xdr:rowOff>
    </xdr:to>
    <xdr:sp macro="" textlink="">
      <xdr:nvSpPr>
        <xdr:cNvPr id="32" name="Forma libre 31"/>
        <xdr:cNvSpPr/>
      </xdr:nvSpPr>
      <xdr:spPr>
        <a:xfrm rot="16200000">
          <a:off x="4711162" y="15104996"/>
          <a:ext cx="421161" cy="481624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728058</xdr:colOff>
      <xdr:row>60</xdr:row>
      <xdr:rowOff>161927</xdr:rowOff>
    </xdr:from>
    <xdr:to>
      <xdr:col>8</xdr:col>
      <xdr:colOff>447682</xdr:colOff>
      <xdr:row>62</xdr:row>
      <xdr:rowOff>154463</xdr:rowOff>
    </xdr:to>
    <xdr:sp macro="" textlink="">
      <xdr:nvSpPr>
        <xdr:cNvPr id="33" name="Forma libre 32"/>
        <xdr:cNvSpPr/>
      </xdr:nvSpPr>
      <xdr:spPr>
        <a:xfrm rot="16200000">
          <a:off x="4701639" y="12276071"/>
          <a:ext cx="421161" cy="481624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709010</xdr:colOff>
      <xdr:row>47</xdr:row>
      <xdr:rowOff>133354</xdr:rowOff>
    </xdr:from>
    <xdr:to>
      <xdr:col>8</xdr:col>
      <xdr:colOff>428634</xdr:colOff>
      <xdr:row>49</xdr:row>
      <xdr:rowOff>125890</xdr:rowOff>
    </xdr:to>
    <xdr:sp macro="" textlink="">
      <xdr:nvSpPr>
        <xdr:cNvPr id="34" name="Forma libre 33"/>
        <xdr:cNvSpPr/>
      </xdr:nvSpPr>
      <xdr:spPr>
        <a:xfrm rot="16200000">
          <a:off x="4682591" y="9618598"/>
          <a:ext cx="421161" cy="481624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632812</xdr:colOff>
      <xdr:row>33</xdr:row>
      <xdr:rowOff>114305</xdr:rowOff>
    </xdr:from>
    <xdr:to>
      <xdr:col>8</xdr:col>
      <xdr:colOff>352436</xdr:colOff>
      <xdr:row>35</xdr:row>
      <xdr:rowOff>106841</xdr:rowOff>
    </xdr:to>
    <xdr:sp macro="" textlink="">
      <xdr:nvSpPr>
        <xdr:cNvPr id="35" name="Forma libre 34"/>
        <xdr:cNvSpPr/>
      </xdr:nvSpPr>
      <xdr:spPr>
        <a:xfrm rot="16200000">
          <a:off x="4606393" y="6780149"/>
          <a:ext cx="421161" cy="481624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689962</xdr:colOff>
      <xdr:row>19</xdr:row>
      <xdr:rowOff>161930</xdr:rowOff>
    </xdr:from>
    <xdr:to>
      <xdr:col>8</xdr:col>
      <xdr:colOff>409586</xdr:colOff>
      <xdr:row>21</xdr:row>
      <xdr:rowOff>154466</xdr:rowOff>
    </xdr:to>
    <xdr:sp macro="" textlink="">
      <xdr:nvSpPr>
        <xdr:cNvPr id="36" name="Forma libre 35"/>
        <xdr:cNvSpPr/>
      </xdr:nvSpPr>
      <xdr:spPr>
        <a:xfrm rot="16200000">
          <a:off x="4663543" y="4008374"/>
          <a:ext cx="421161" cy="481624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689962</xdr:colOff>
      <xdr:row>6</xdr:row>
      <xdr:rowOff>114305</xdr:rowOff>
    </xdr:from>
    <xdr:to>
      <xdr:col>8</xdr:col>
      <xdr:colOff>409586</xdr:colOff>
      <xdr:row>8</xdr:row>
      <xdr:rowOff>106841</xdr:rowOff>
    </xdr:to>
    <xdr:sp macro="" textlink="">
      <xdr:nvSpPr>
        <xdr:cNvPr id="37" name="Forma libre 36"/>
        <xdr:cNvSpPr/>
      </xdr:nvSpPr>
      <xdr:spPr>
        <a:xfrm rot="16200000">
          <a:off x="4663543" y="1331849"/>
          <a:ext cx="421161" cy="481624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0</xdr:col>
      <xdr:colOff>76200</xdr:colOff>
      <xdr:row>83</xdr:row>
      <xdr:rowOff>66675</xdr:rowOff>
    </xdr:from>
    <xdr:ext cx="1362075" cy="736860"/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3782675"/>
          <a:ext cx="1362075" cy="736860"/>
        </a:xfrm>
        <a:prstGeom prst="rect">
          <a:avLst/>
        </a:prstGeom>
      </xdr:spPr>
    </xdr:pic>
    <xdr:clientData/>
  </xdr:oneCellAnchor>
  <xdr:oneCellAnchor>
    <xdr:from>
      <xdr:col>1</xdr:col>
      <xdr:colOff>695325</xdr:colOff>
      <xdr:row>89</xdr:row>
      <xdr:rowOff>142876</xdr:rowOff>
    </xdr:from>
    <xdr:ext cx="1752600" cy="485774"/>
    <xdr:sp macro="" textlink="">
      <xdr:nvSpPr>
        <xdr:cNvPr id="39" name="CuadroTexto 38"/>
        <xdr:cNvSpPr txBox="1"/>
      </xdr:nvSpPr>
      <xdr:spPr>
        <a:xfrm>
          <a:off x="1457325" y="15106651"/>
          <a:ext cx="1752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800"/>
            <a:t>Internet Group SRL Cuenta</a:t>
          </a:r>
          <a:r>
            <a:rPr lang="es-AR" sz="800" baseline="0"/>
            <a:t> N1234</a:t>
          </a:r>
        </a:p>
        <a:p>
          <a:r>
            <a:rPr lang="es-AR" sz="800" baseline="0"/>
            <a:t>Marcos Sastre 123 Mar del Plata</a:t>
          </a:r>
        </a:p>
        <a:p>
          <a:r>
            <a:rPr lang="es-AR" sz="800" baseline="0"/>
            <a:t>CUIT: 210172312</a:t>
          </a:r>
          <a:endParaRPr lang="es-AR" sz="800"/>
        </a:p>
      </xdr:txBody>
    </xdr:sp>
    <xdr:clientData/>
  </xdr:oneCellAnchor>
  <xdr:oneCellAnchor>
    <xdr:from>
      <xdr:col>0</xdr:col>
      <xdr:colOff>133351</xdr:colOff>
      <xdr:row>90</xdr:row>
      <xdr:rowOff>28574</xdr:rowOff>
    </xdr:from>
    <xdr:ext cx="604982" cy="327285"/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5230474"/>
          <a:ext cx="604982" cy="327285"/>
        </a:xfrm>
        <a:prstGeom prst="rect">
          <a:avLst/>
        </a:prstGeom>
      </xdr:spPr>
    </xdr:pic>
    <xdr:clientData/>
  </xdr:oneCellAnchor>
  <xdr:twoCellAnchor>
    <xdr:from>
      <xdr:col>7</xdr:col>
      <xdr:colOff>737581</xdr:colOff>
      <xdr:row>89</xdr:row>
      <xdr:rowOff>171452</xdr:rowOff>
    </xdr:from>
    <xdr:to>
      <xdr:col>8</xdr:col>
      <xdr:colOff>457205</xdr:colOff>
      <xdr:row>91</xdr:row>
      <xdr:rowOff>163988</xdr:rowOff>
    </xdr:to>
    <xdr:sp macro="" textlink="">
      <xdr:nvSpPr>
        <xdr:cNvPr id="41" name="Forma libre 40"/>
        <xdr:cNvSpPr/>
      </xdr:nvSpPr>
      <xdr:spPr>
        <a:xfrm rot="16200000">
          <a:off x="4711162" y="15104996"/>
          <a:ext cx="421161" cy="481624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16</xdr:col>
      <xdr:colOff>225229</xdr:colOff>
      <xdr:row>84</xdr:row>
      <xdr:rowOff>52478</xdr:rowOff>
    </xdr:from>
    <xdr:ext cx="436786" cy="693780"/>
    <xdr:sp macro="" textlink="">
      <xdr:nvSpPr>
        <xdr:cNvPr id="46" name="CuadroTexto 45"/>
        <xdr:cNvSpPr txBox="1"/>
      </xdr:nvSpPr>
      <xdr:spPr>
        <a:xfrm rot="5400000">
          <a:off x="10898082" y="17097375"/>
          <a:ext cx="6937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/>
            <a:t>Digo Mil </a:t>
          </a:r>
        </a:p>
        <a:p>
          <a:endParaRPr lang="es-AR" sz="1100"/>
        </a:p>
      </xdr:txBody>
    </xdr:sp>
    <xdr:clientData/>
  </xdr:oneCellAnchor>
  <xdr:oneCellAnchor>
    <xdr:from>
      <xdr:col>10</xdr:col>
      <xdr:colOff>200025</xdr:colOff>
      <xdr:row>89</xdr:row>
      <xdr:rowOff>228600</xdr:rowOff>
    </xdr:from>
    <xdr:ext cx="604982" cy="327285"/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5192375"/>
          <a:ext cx="604982" cy="327285"/>
        </a:xfrm>
        <a:prstGeom prst="rect">
          <a:avLst/>
        </a:prstGeom>
      </xdr:spPr>
    </xdr:pic>
    <xdr:clientData/>
  </xdr:oneCellAnchor>
  <xdr:twoCellAnchor>
    <xdr:from>
      <xdr:col>15</xdr:col>
      <xdr:colOff>352059</xdr:colOff>
      <xdr:row>83</xdr:row>
      <xdr:rowOff>179967</xdr:rowOff>
    </xdr:from>
    <xdr:to>
      <xdr:col>16</xdr:col>
      <xdr:colOff>415425</xdr:colOff>
      <xdr:row>87</xdr:row>
      <xdr:rowOff>92153</xdr:rowOff>
    </xdr:to>
    <xdr:sp macro="" textlink="">
      <xdr:nvSpPr>
        <xdr:cNvPr id="48" name="Forma libre 47"/>
        <xdr:cNvSpPr/>
      </xdr:nvSpPr>
      <xdr:spPr>
        <a:xfrm>
          <a:off x="10391409" y="16905867"/>
          <a:ext cx="825366" cy="778961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0</xdr:col>
      <xdr:colOff>0</xdr:colOff>
      <xdr:row>95</xdr:row>
      <xdr:rowOff>0</xdr:rowOff>
    </xdr:from>
    <xdr:ext cx="1362075" cy="736860"/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7700"/>
          <a:ext cx="1362075" cy="736860"/>
        </a:xfrm>
        <a:prstGeom prst="rect">
          <a:avLst/>
        </a:prstGeom>
      </xdr:spPr>
    </xdr:pic>
    <xdr:clientData/>
  </xdr:oneCellAnchor>
  <xdr:oneCellAnchor>
    <xdr:from>
      <xdr:col>1</xdr:col>
      <xdr:colOff>695325</xdr:colOff>
      <xdr:row>101</xdr:row>
      <xdr:rowOff>142876</xdr:rowOff>
    </xdr:from>
    <xdr:ext cx="1752600" cy="485774"/>
    <xdr:sp macro="" textlink="">
      <xdr:nvSpPr>
        <xdr:cNvPr id="44" name="CuadroTexto 43"/>
        <xdr:cNvSpPr txBox="1"/>
      </xdr:nvSpPr>
      <xdr:spPr>
        <a:xfrm>
          <a:off x="1457325" y="9658351"/>
          <a:ext cx="1752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800"/>
            <a:t>Internet Group SRL Cuenta</a:t>
          </a:r>
          <a:r>
            <a:rPr lang="es-AR" sz="800" baseline="0"/>
            <a:t> N1234</a:t>
          </a:r>
        </a:p>
        <a:p>
          <a:r>
            <a:rPr lang="es-AR" sz="800" baseline="0"/>
            <a:t>Marcos Sastre 123 Mar del Plata</a:t>
          </a:r>
        </a:p>
        <a:p>
          <a:r>
            <a:rPr lang="es-AR" sz="800" baseline="0"/>
            <a:t>CUIT: 210172312</a:t>
          </a:r>
          <a:endParaRPr lang="es-AR" sz="800"/>
        </a:p>
      </xdr:txBody>
    </xdr:sp>
    <xdr:clientData/>
  </xdr:oneCellAnchor>
  <xdr:oneCellAnchor>
    <xdr:from>
      <xdr:col>0</xdr:col>
      <xdr:colOff>133351</xdr:colOff>
      <xdr:row>102</xdr:row>
      <xdr:rowOff>28574</xdr:rowOff>
    </xdr:from>
    <xdr:ext cx="604982" cy="327285"/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9782174"/>
          <a:ext cx="604982" cy="327285"/>
        </a:xfrm>
        <a:prstGeom prst="rect">
          <a:avLst/>
        </a:prstGeom>
      </xdr:spPr>
    </xdr:pic>
    <xdr:clientData/>
  </xdr:oneCellAnchor>
  <xdr:twoCellAnchor>
    <xdr:from>
      <xdr:col>7</xdr:col>
      <xdr:colOff>709010</xdr:colOff>
      <xdr:row>101</xdr:row>
      <xdr:rowOff>133354</xdr:rowOff>
    </xdr:from>
    <xdr:to>
      <xdr:col>8</xdr:col>
      <xdr:colOff>428634</xdr:colOff>
      <xdr:row>103</xdr:row>
      <xdr:rowOff>125890</xdr:rowOff>
    </xdr:to>
    <xdr:sp macro="" textlink="">
      <xdr:nvSpPr>
        <xdr:cNvPr id="52" name="Forma libre 51"/>
        <xdr:cNvSpPr/>
      </xdr:nvSpPr>
      <xdr:spPr>
        <a:xfrm rot="16200000">
          <a:off x="5139791" y="9618598"/>
          <a:ext cx="421161" cy="481624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0</xdr:col>
      <xdr:colOff>76200</xdr:colOff>
      <xdr:row>111</xdr:row>
      <xdr:rowOff>66675</xdr:rowOff>
    </xdr:from>
    <xdr:ext cx="1362075" cy="736860"/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792575"/>
          <a:ext cx="1362075" cy="736860"/>
        </a:xfrm>
        <a:prstGeom prst="rect">
          <a:avLst/>
        </a:prstGeom>
      </xdr:spPr>
    </xdr:pic>
    <xdr:clientData/>
  </xdr:oneCellAnchor>
  <xdr:oneCellAnchor>
    <xdr:from>
      <xdr:col>1</xdr:col>
      <xdr:colOff>695325</xdr:colOff>
      <xdr:row>117</xdr:row>
      <xdr:rowOff>142876</xdr:rowOff>
    </xdr:from>
    <xdr:ext cx="1752600" cy="485774"/>
    <xdr:sp macro="" textlink="">
      <xdr:nvSpPr>
        <xdr:cNvPr id="54" name="CuadroTexto 53"/>
        <xdr:cNvSpPr txBox="1"/>
      </xdr:nvSpPr>
      <xdr:spPr>
        <a:xfrm>
          <a:off x="1457325" y="18116551"/>
          <a:ext cx="1752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800"/>
            <a:t>Internet Group SRL Cuenta</a:t>
          </a:r>
          <a:r>
            <a:rPr lang="es-AR" sz="800" baseline="0"/>
            <a:t> N1234</a:t>
          </a:r>
        </a:p>
        <a:p>
          <a:r>
            <a:rPr lang="es-AR" sz="800" baseline="0"/>
            <a:t>Marcos Sastre 123 Mar del Plata</a:t>
          </a:r>
        </a:p>
        <a:p>
          <a:r>
            <a:rPr lang="es-AR" sz="800" baseline="0"/>
            <a:t>CUIT: 210172312</a:t>
          </a:r>
          <a:endParaRPr lang="es-AR" sz="800"/>
        </a:p>
      </xdr:txBody>
    </xdr:sp>
    <xdr:clientData/>
  </xdr:oneCellAnchor>
  <xdr:oneCellAnchor>
    <xdr:from>
      <xdr:col>0</xdr:col>
      <xdr:colOff>133351</xdr:colOff>
      <xdr:row>118</xdr:row>
      <xdr:rowOff>28574</xdr:rowOff>
    </xdr:from>
    <xdr:ext cx="604982" cy="327285"/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8240374"/>
          <a:ext cx="604982" cy="327285"/>
        </a:xfrm>
        <a:prstGeom prst="rect">
          <a:avLst/>
        </a:prstGeom>
      </xdr:spPr>
    </xdr:pic>
    <xdr:clientData/>
  </xdr:oneCellAnchor>
  <xdr:twoCellAnchor>
    <xdr:from>
      <xdr:col>7</xdr:col>
      <xdr:colOff>737581</xdr:colOff>
      <xdr:row>117</xdr:row>
      <xdr:rowOff>171452</xdr:rowOff>
    </xdr:from>
    <xdr:to>
      <xdr:col>8</xdr:col>
      <xdr:colOff>457205</xdr:colOff>
      <xdr:row>119</xdr:row>
      <xdr:rowOff>163988</xdr:rowOff>
    </xdr:to>
    <xdr:sp macro="" textlink="">
      <xdr:nvSpPr>
        <xdr:cNvPr id="56" name="Forma libre 55"/>
        <xdr:cNvSpPr/>
      </xdr:nvSpPr>
      <xdr:spPr>
        <a:xfrm rot="16200000">
          <a:off x="5168362" y="18114896"/>
          <a:ext cx="421161" cy="481624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16</xdr:col>
      <xdr:colOff>225231</xdr:colOff>
      <xdr:row>111</xdr:row>
      <xdr:rowOff>81588</xdr:rowOff>
    </xdr:from>
    <xdr:ext cx="436786" cy="1016560"/>
    <xdr:sp macro="" textlink="">
      <xdr:nvSpPr>
        <xdr:cNvPr id="57" name="CuadroTexto 56"/>
        <xdr:cNvSpPr txBox="1"/>
      </xdr:nvSpPr>
      <xdr:spPr>
        <a:xfrm rot="5400000">
          <a:off x="11193894" y="22736175"/>
          <a:ext cx="10165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/>
            <a:t>Dice</a:t>
          </a:r>
          <a:r>
            <a:rPr lang="es-AR" sz="1100" baseline="0"/>
            <a:t> Gonzalez</a:t>
          </a:r>
          <a:r>
            <a:rPr lang="es-AR" sz="1100"/>
            <a:t> </a:t>
          </a:r>
        </a:p>
        <a:p>
          <a:endParaRPr lang="es-AR" sz="1100"/>
        </a:p>
      </xdr:txBody>
    </xdr:sp>
    <xdr:clientData/>
  </xdr:oneCellAnchor>
  <xdr:oneCellAnchor>
    <xdr:from>
      <xdr:col>10</xdr:col>
      <xdr:colOff>200025</xdr:colOff>
      <xdr:row>117</xdr:row>
      <xdr:rowOff>228600</xdr:rowOff>
    </xdr:from>
    <xdr:ext cx="604982" cy="327285"/>
    <xdr:pic>
      <xdr:nvPicPr>
        <xdr:cNvPr id="58" name="Imagen 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18202275"/>
          <a:ext cx="604982" cy="327285"/>
        </a:xfrm>
        <a:prstGeom prst="rect">
          <a:avLst/>
        </a:prstGeom>
      </xdr:spPr>
    </xdr:pic>
    <xdr:clientData/>
  </xdr:oneCellAnchor>
  <xdr:twoCellAnchor>
    <xdr:from>
      <xdr:col>15</xdr:col>
      <xdr:colOff>352059</xdr:colOff>
      <xdr:row>111</xdr:row>
      <xdr:rowOff>179967</xdr:rowOff>
    </xdr:from>
    <xdr:to>
      <xdr:col>16</xdr:col>
      <xdr:colOff>415425</xdr:colOff>
      <xdr:row>115</xdr:row>
      <xdr:rowOff>92153</xdr:rowOff>
    </xdr:to>
    <xdr:sp macro="" textlink="">
      <xdr:nvSpPr>
        <xdr:cNvPr id="59" name="Forma libre 58"/>
        <xdr:cNvSpPr/>
      </xdr:nvSpPr>
      <xdr:spPr>
        <a:xfrm>
          <a:off x="10848609" y="16905867"/>
          <a:ext cx="825366" cy="778961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0</xdr:col>
      <xdr:colOff>0</xdr:colOff>
      <xdr:row>123</xdr:row>
      <xdr:rowOff>0</xdr:rowOff>
    </xdr:from>
    <xdr:ext cx="6163226" cy="2722284"/>
    <xdr:sp macro="" textlink="">
      <xdr:nvSpPr>
        <xdr:cNvPr id="60" name="CuadroTexto 59"/>
        <xdr:cNvSpPr txBox="1"/>
      </xdr:nvSpPr>
      <xdr:spPr>
        <a:xfrm>
          <a:off x="0" y="24803100"/>
          <a:ext cx="6163226" cy="27222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  <a:endParaRPr lang="es-AR" sz="2800" i="1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66900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52825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571875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B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951560" cy="374141"/>
    <xdr:sp macro="" textlink="">
      <xdr:nvSpPr>
        <xdr:cNvPr id="6" name="CuadroTexto 5"/>
        <xdr:cNvSpPr txBox="1"/>
      </xdr:nvSpPr>
      <xdr:spPr>
        <a:xfrm>
          <a:off x="4953000" y="200025"/>
          <a:ext cx="1951560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NOTA DE CREDITO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62525" y="581025"/>
          <a:ext cx="16383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0000- 00000000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15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No Responsable 	  Monotributo		Cuit: </a:t>
          </a:r>
          <a:r>
            <a:rPr lang="es-AR" sz="1000" b="0" i="1" baseline="0"/>
            <a:t>20-42281230-9</a:t>
          </a:r>
          <a:endParaRPr lang="es-AR" sz="1000" b="0" i="1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076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714375</xdr:colOff>
      <xdr:row>28</xdr:row>
      <xdr:rowOff>19050</xdr:rowOff>
    </xdr:from>
    <xdr:to>
      <xdr:col>3</xdr:col>
      <xdr:colOff>390524</xdr:colOff>
      <xdr:row>33</xdr:row>
      <xdr:rowOff>171450</xdr:rowOff>
    </xdr:to>
    <xdr:sp macro="" textlink="">
      <xdr:nvSpPr>
        <xdr:cNvPr id="11" name="CuadroTexto 10"/>
        <xdr:cNvSpPr txBox="1"/>
      </xdr:nvSpPr>
      <xdr:spPr>
        <a:xfrm>
          <a:off x="714375" y="5400675"/>
          <a:ext cx="1962149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</a:t>
          </a:r>
        </a:p>
        <a:p>
          <a:r>
            <a:rPr lang="es-AR" sz="1000" b="0" i="0" baseline="0"/>
            <a:t>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</xdr:txBody>
    </xdr:sp>
    <xdr:clientData/>
  </xdr:two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12" name="Rectángulo 11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123825</xdr:rowOff>
    </xdr:from>
    <xdr:to>
      <xdr:col>3</xdr:col>
      <xdr:colOff>504825</xdr:colOff>
      <xdr:row>11</xdr:row>
      <xdr:rowOff>76200</xdr:rowOff>
    </xdr:to>
    <xdr:sp macro="" textlink="">
      <xdr:nvSpPr>
        <xdr:cNvPr id="13" name="Rectángulo 12"/>
        <xdr:cNvSpPr/>
      </xdr:nvSpPr>
      <xdr:spPr>
        <a:xfrm>
          <a:off x="26479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4" name="Rectángulo 13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647700</xdr:colOff>
      <xdr:row>30</xdr:row>
      <xdr:rowOff>95250</xdr:rowOff>
    </xdr:from>
    <xdr:to>
      <xdr:col>2</xdr:col>
      <xdr:colOff>28575</xdr:colOff>
      <xdr:row>31</xdr:row>
      <xdr:rowOff>47625</xdr:rowOff>
    </xdr:to>
    <xdr:sp macro="" textlink="">
      <xdr:nvSpPr>
        <xdr:cNvPr id="15" name="Rectángulo 14"/>
        <xdr:cNvSpPr/>
      </xdr:nvSpPr>
      <xdr:spPr>
        <a:xfrm>
          <a:off x="1409700" y="585787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628650</xdr:colOff>
      <xdr:row>29</xdr:row>
      <xdr:rowOff>19050</xdr:rowOff>
    </xdr:from>
    <xdr:to>
      <xdr:col>2</xdr:col>
      <xdr:colOff>9525</xdr:colOff>
      <xdr:row>30</xdr:row>
      <xdr:rowOff>57150</xdr:rowOff>
    </xdr:to>
    <xdr:sp macro="" textlink="">
      <xdr:nvSpPr>
        <xdr:cNvPr id="16" name="Multiplicar 15"/>
        <xdr:cNvSpPr/>
      </xdr:nvSpPr>
      <xdr:spPr>
        <a:xfrm>
          <a:off x="1390650" y="55911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10</xdr:row>
      <xdr:rowOff>76200</xdr:rowOff>
    </xdr:from>
    <xdr:to>
      <xdr:col>4</xdr:col>
      <xdr:colOff>666750</xdr:colOff>
      <xdr:row>11</xdr:row>
      <xdr:rowOff>114300</xdr:rowOff>
    </xdr:to>
    <xdr:sp macro="" textlink="">
      <xdr:nvSpPr>
        <xdr:cNvPr id="17" name="Multiplicar 16"/>
        <xdr:cNvSpPr/>
      </xdr:nvSpPr>
      <xdr:spPr>
        <a:xfrm>
          <a:off x="3571875" y="199072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514350</xdr:colOff>
      <xdr:row>10</xdr:row>
      <xdr:rowOff>114299</xdr:rowOff>
    </xdr:from>
    <xdr:to>
      <xdr:col>4</xdr:col>
      <xdr:colOff>657225</xdr:colOff>
      <xdr:row>11</xdr:row>
      <xdr:rowOff>66674</xdr:rowOff>
    </xdr:to>
    <xdr:sp macro="" textlink="">
      <xdr:nvSpPr>
        <xdr:cNvPr id="18" name="Rectángulo 17"/>
        <xdr:cNvSpPr/>
      </xdr:nvSpPr>
      <xdr:spPr>
        <a:xfrm>
          <a:off x="3562350" y="2028824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</xdr:col>
      <xdr:colOff>0</xdr:colOff>
      <xdr:row>35</xdr:row>
      <xdr:rowOff>0</xdr:rowOff>
    </xdr:from>
    <xdr:ext cx="7397794" cy="5352234"/>
    <xdr:sp macro="" textlink="">
      <xdr:nvSpPr>
        <xdr:cNvPr id="19" name="CuadroTexto 18"/>
        <xdr:cNvSpPr txBox="1"/>
      </xdr:nvSpPr>
      <xdr:spPr>
        <a:xfrm>
          <a:off x="762000" y="6724650"/>
          <a:ext cx="7397794" cy="53522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(H14:HI6)}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57151</xdr:rowOff>
    </xdr:from>
    <xdr:to>
      <xdr:col>2</xdr:col>
      <xdr:colOff>276225</xdr:colOff>
      <xdr:row>4</xdr:row>
      <xdr:rowOff>153163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2571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66900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52825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571875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A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951560" cy="374141"/>
    <xdr:sp macro="" textlink="">
      <xdr:nvSpPr>
        <xdr:cNvPr id="6" name="CuadroTexto 5"/>
        <xdr:cNvSpPr txBox="1"/>
      </xdr:nvSpPr>
      <xdr:spPr>
        <a:xfrm>
          <a:off x="4953000" y="200025"/>
          <a:ext cx="1951560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NOTA DE CREDITO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62525" y="581025"/>
          <a:ext cx="16383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0001- 00000004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15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</a:t>
          </a:r>
          <a:r>
            <a:rPr lang="es-AR" sz="1000" b="0" i="1" baseline="0"/>
            <a:t>Monotributo  </a:t>
          </a:r>
          <a:r>
            <a:rPr lang="es-AR" sz="1000" b="1" i="0" baseline="0"/>
            <a:t>			Cuit: </a:t>
          </a:r>
          <a:r>
            <a:rPr lang="es-AR" sz="1000" b="0" i="1" baseline="0"/>
            <a:t>20-42281230-9</a:t>
          </a:r>
          <a:endParaRPr lang="es-AR" sz="1000" b="0" i="1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076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714375</xdr:colOff>
      <xdr:row>28</xdr:row>
      <xdr:rowOff>19050</xdr:rowOff>
    </xdr:from>
    <xdr:to>
      <xdr:col>3</xdr:col>
      <xdr:colOff>390524</xdr:colOff>
      <xdr:row>33</xdr:row>
      <xdr:rowOff>171450</xdr:rowOff>
    </xdr:to>
    <xdr:sp macro="" textlink="">
      <xdr:nvSpPr>
        <xdr:cNvPr id="11" name="CuadroTexto 10"/>
        <xdr:cNvSpPr txBox="1"/>
      </xdr:nvSpPr>
      <xdr:spPr>
        <a:xfrm>
          <a:off x="714375" y="5400675"/>
          <a:ext cx="1962149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 EFECTIVO</a:t>
          </a:r>
          <a:r>
            <a:rPr lang="es-AR" sz="1000" b="0" i="0" baseline="0"/>
            <a:t>      </a:t>
          </a:r>
        </a:p>
        <a:p>
          <a:r>
            <a:rPr lang="es-AR" sz="1000" b="0" i="0" baseline="0"/>
            <a:t>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2" name="Rectángulo 11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647700</xdr:colOff>
      <xdr:row>30</xdr:row>
      <xdr:rowOff>95250</xdr:rowOff>
    </xdr:from>
    <xdr:to>
      <xdr:col>2</xdr:col>
      <xdr:colOff>28575</xdr:colOff>
      <xdr:row>31</xdr:row>
      <xdr:rowOff>47625</xdr:rowOff>
    </xdr:to>
    <xdr:sp macro="" textlink="">
      <xdr:nvSpPr>
        <xdr:cNvPr id="13" name="Rectángulo 12"/>
        <xdr:cNvSpPr/>
      </xdr:nvSpPr>
      <xdr:spPr>
        <a:xfrm>
          <a:off x="1409700" y="585787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628650</xdr:colOff>
      <xdr:row>29</xdr:row>
      <xdr:rowOff>19050</xdr:rowOff>
    </xdr:from>
    <xdr:to>
      <xdr:col>2</xdr:col>
      <xdr:colOff>9525</xdr:colOff>
      <xdr:row>30</xdr:row>
      <xdr:rowOff>57150</xdr:rowOff>
    </xdr:to>
    <xdr:sp macro="" textlink="">
      <xdr:nvSpPr>
        <xdr:cNvPr id="14" name="Multiplicar 13"/>
        <xdr:cNvSpPr/>
      </xdr:nvSpPr>
      <xdr:spPr>
        <a:xfrm>
          <a:off x="1390650" y="55911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</xdr:col>
      <xdr:colOff>0</xdr:colOff>
      <xdr:row>35</xdr:row>
      <xdr:rowOff>0</xdr:rowOff>
    </xdr:from>
    <xdr:ext cx="7397794" cy="6228885"/>
    <xdr:sp macro="" textlink="">
      <xdr:nvSpPr>
        <xdr:cNvPr id="15" name="CuadroTexto 14"/>
        <xdr:cNvSpPr txBox="1"/>
      </xdr:nvSpPr>
      <xdr:spPr>
        <a:xfrm>
          <a:off x="762000" y="6724650"/>
          <a:ext cx="7397794" cy="6228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(H14:HI6)}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Impuesto {=C28*0,21}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TOTAL {=C28+(C28*E28)}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954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81400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600450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B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828834" cy="374141"/>
    <xdr:sp macro="" textlink="">
      <xdr:nvSpPr>
        <xdr:cNvPr id="6" name="CuadroTexto 5"/>
        <xdr:cNvSpPr txBox="1"/>
      </xdr:nvSpPr>
      <xdr:spPr>
        <a:xfrm>
          <a:off x="4981575" y="200025"/>
          <a:ext cx="1828834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NOTA DE DEBITO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91100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0000- 00000000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72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No Responsable 	  Monotributo		Cuit: </a:t>
          </a:r>
          <a:r>
            <a:rPr lang="es-AR" sz="1000" b="0" i="1" baseline="0"/>
            <a:t>20-42281230-9</a:t>
          </a:r>
          <a:endParaRPr lang="es-AR" sz="1000" b="0" i="1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13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714375</xdr:colOff>
      <xdr:row>28</xdr:row>
      <xdr:rowOff>19050</xdr:rowOff>
    </xdr:from>
    <xdr:to>
      <xdr:col>3</xdr:col>
      <xdr:colOff>390524</xdr:colOff>
      <xdr:row>33</xdr:row>
      <xdr:rowOff>171450</xdr:rowOff>
    </xdr:to>
    <xdr:sp macro="" textlink="">
      <xdr:nvSpPr>
        <xdr:cNvPr id="11" name="CuadroTexto 10"/>
        <xdr:cNvSpPr txBox="1"/>
      </xdr:nvSpPr>
      <xdr:spPr>
        <a:xfrm>
          <a:off x="714375" y="5400675"/>
          <a:ext cx="1990724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</a:t>
          </a:r>
        </a:p>
        <a:p>
          <a:r>
            <a:rPr lang="es-AR" sz="1000" b="0" i="0" baseline="0"/>
            <a:t>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</xdr:txBody>
    </xdr:sp>
    <xdr:clientData/>
  </xdr:twoCellAnchor>
  <xdr:oneCellAnchor>
    <xdr:from>
      <xdr:col>0</xdr:col>
      <xdr:colOff>695325</xdr:colOff>
      <xdr:row>34</xdr:row>
      <xdr:rowOff>142875</xdr:rowOff>
    </xdr:from>
    <xdr:ext cx="7397794" cy="5352234"/>
    <xdr:sp macro="" textlink="">
      <xdr:nvSpPr>
        <xdr:cNvPr id="12" name="CuadroTexto 11"/>
        <xdr:cNvSpPr txBox="1"/>
      </xdr:nvSpPr>
      <xdr:spPr>
        <a:xfrm>
          <a:off x="695325" y="6677025"/>
          <a:ext cx="7397794" cy="53522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(H14:HI6)}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</xdr:txBody>
    </xdr:sp>
    <xdr:clientData/>
  </xdr:one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13" name="Rectángulo 12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123825</xdr:rowOff>
    </xdr:from>
    <xdr:to>
      <xdr:col>3</xdr:col>
      <xdr:colOff>504825</xdr:colOff>
      <xdr:row>11</xdr:row>
      <xdr:rowOff>76200</xdr:rowOff>
    </xdr:to>
    <xdr:sp macro="" textlink="">
      <xdr:nvSpPr>
        <xdr:cNvPr id="14" name="Rectángulo 13"/>
        <xdr:cNvSpPr/>
      </xdr:nvSpPr>
      <xdr:spPr>
        <a:xfrm>
          <a:off x="2676525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5" name="Rectángulo 14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647700</xdr:colOff>
      <xdr:row>30</xdr:row>
      <xdr:rowOff>95250</xdr:rowOff>
    </xdr:from>
    <xdr:to>
      <xdr:col>2</xdr:col>
      <xdr:colOff>28575</xdr:colOff>
      <xdr:row>31</xdr:row>
      <xdr:rowOff>47625</xdr:rowOff>
    </xdr:to>
    <xdr:sp macro="" textlink="">
      <xdr:nvSpPr>
        <xdr:cNvPr id="16" name="Rectángulo 15"/>
        <xdr:cNvSpPr/>
      </xdr:nvSpPr>
      <xdr:spPr>
        <a:xfrm>
          <a:off x="1409700" y="585787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628650</xdr:colOff>
      <xdr:row>29</xdr:row>
      <xdr:rowOff>19050</xdr:rowOff>
    </xdr:from>
    <xdr:to>
      <xdr:col>2</xdr:col>
      <xdr:colOff>9525</xdr:colOff>
      <xdr:row>30</xdr:row>
      <xdr:rowOff>57150</xdr:rowOff>
    </xdr:to>
    <xdr:sp macro="" textlink="">
      <xdr:nvSpPr>
        <xdr:cNvPr id="17" name="Multiplicar 16"/>
        <xdr:cNvSpPr/>
      </xdr:nvSpPr>
      <xdr:spPr>
        <a:xfrm>
          <a:off x="1390650" y="55911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95250</xdr:rowOff>
    </xdr:from>
    <xdr:to>
      <xdr:col>3</xdr:col>
      <xdr:colOff>504825</xdr:colOff>
      <xdr:row>11</xdr:row>
      <xdr:rowOff>133350</xdr:rowOff>
    </xdr:to>
    <xdr:sp macro="" textlink="">
      <xdr:nvSpPr>
        <xdr:cNvPr id="18" name="Multiplicar 17"/>
        <xdr:cNvSpPr/>
      </xdr:nvSpPr>
      <xdr:spPr>
        <a:xfrm>
          <a:off x="2676525" y="20097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514350</xdr:colOff>
      <xdr:row>10</xdr:row>
      <xdr:rowOff>114299</xdr:rowOff>
    </xdr:from>
    <xdr:to>
      <xdr:col>4</xdr:col>
      <xdr:colOff>657225</xdr:colOff>
      <xdr:row>11</xdr:row>
      <xdr:rowOff>66674</xdr:rowOff>
    </xdr:to>
    <xdr:sp macro="" textlink="">
      <xdr:nvSpPr>
        <xdr:cNvPr id="19" name="Rectángulo 18"/>
        <xdr:cNvSpPr/>
      </xdr:nvSpPr>
      <xdr:spPr>
        <a:xfrm>
          <a:off x="3590925" y="2028824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57151</xdr:rowOff>
    </xdr:from>
    <xdr:to>
      <xdr:col>2</xdr:col>
      <xdr:colOff>276225</xdr:colOff>
      <xdr:row>4</xdr:row>
      <xdr:rowOff>153163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2571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66900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52825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571875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A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828834" cy="374141"/>
    <xdr:sp macro="" textlink="">
      <xdr:nvSpPr>
        <xdr:cNvPr id="6" name="CuadroTexto 5"/>
        <xdr:cNvSpPr txBox="1"/>
      </xdr:nvSpPr>
      <xdr:spPr>
        <a:xfrm>
          <a:off x="4953000" y="200025"/>
          <a:ext cx="1828834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NOTA DE DEBITO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62525" y="581025"/>
          <a:ext cx="16383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0001- 00000008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15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</a:t>
          </a:r>
          <a:r>
            <a:rPr lang="es-AR" sz="1000" b="0" i="1" baseline="0"/>
            <a:t>Responsable Inscripto</a:t>
          </a:r>
          <a:r>
            <a:rPr lang="es-AR" sz="1000" b="1" i="0" baseline="0"/>
            <a:t>			Cuit: </a:t>
          </a:r>
          <a:r>
            <a:rPr lang="es-AR" sz="1000" b="0" i="1" baseline="0"/>
            <a:t>20-42281230-9</a:t>
          </a:r>
          <a:endParaRPr lang="es-AR" sz="1000" b="0" i="1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076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714375</xdr:colOff>
      <xdr:row>28</xdr:row>
      <xdr:rowOff>19050</xdr:rowOff>
    </xdr:from>
    <xdr:to>
      <xdr:col>3</xdr:col>
      <xdr:colOff>390524</xdr:colOff>
      <xdr:row>33</xdr:row>
      <xdr:rowOff>171450</xdr:rowOff>
    </xdr:to>
    <xdr:sp macro="" textlink="">
      <xdr:nvSpPr>
        <xdr:cNvPr id="11" name="CuadroTexto 10"/>
        <xdr:cNvSpPr txBox="1"/>
      </xdr:nvSpPr>
      <xdr:spPr>
        <a:xfrm>
          <a:off x="714375" y="5400675"/>
          <a:ext cx="1962149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 EFECTIVO</a:t>
          </a:r>
          <a:r>
            <a:rPr lang="es-AR" sz="1000" b="0" i="0" baseline="0"/>
            <a:t>      </a:t>
          </a:r>
        </a:p>
        <a:p>
          <a:r>
            <a:rPr lang="es-AR" sz="1000" b="0" i="0" baseline="0"/>
            <a:t>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2" name="Rectángulo 11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647700</xdr:colOff>
      <xdr:row>30</xdr:row>
      <xdr:rowOff>95250</xdr:rowOff>
    </xdr:from>
    <xdr:to>
      <xdr:col>2</xdr:col>
      <xdr:colOff>28575</xdr:colOff>
      <xdr:row>31</xdr:row>
      <xdr:rowOff>47625</xdr:rowOff>
    </xdr:to>
    <xdr:sp macro="" textlink="">
      <xdr:nvSpPr>
        <xdr:cNvPr id="13" name="Rectángulo 12"/>
        <xdr:cNvSpPr/>
      </xdr:nvSpPr>
      <xdr:spPr>
        <a:xfrm>
          <a:off x="1409700" y="585787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628650</xdr:colOff>
      <xdr:row>29</xdr:row>
      <xdr:rowOff>19050</xdr:rowOff>
    </xdr:from>
    <xdr:to>
      <xdr:col>2</xdr:col>
      <xdr:colOff>9525</xdr:colOff>
      <xdr:row>30</xdr:row>
      <xdr:rowOff>57150</xdr:rowOff>
    </xdr:to>
    <xdr:sp macro="" textlink="">
      <xdr:nvSpPr>
        <xdr:cNvPr id="14" name="Multiplicar 13"/>
        <xdr:cNvSpPr/>
      </xdr:nvSpPr>
      <xdr:spPr>
        <a:xfrm>
          <a:off x="1390650" y="55911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</xdr:col>
      <xdr:colOff>0</xdr:colOff>
      <xdr:row>36</xdr:row>
      <xdr:rowOff>0</xdr:rowOff>
    </xdr:from>
    <xdr:ext cx="7397794" cy="6228885"/>
    <xdr:sp macro="" textlink="">
      <xdr:nvSpPr>
        <xdr:cNvPr id="15" name="CuadroTexto 14"/>
        <xdr:cNvSpPr txBox="1"/>
      </xdr:nvSpPr>
      <xdr:spPr>
        <a:xfrm>
          <a:off x="762000" y="6915150"/>
          <a:ext cx="7397794" cy="6228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(H14:HI6)}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Impuesto{=C28*0,21}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TOTAL {=C28+(C28*E28)}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95251</xdr:rowOff>
    </xdr:from>
    <xdr:to>
      <xdr:col>2</xdr:col>
      <xdr:colOff>266700</xdr:colOff>
      <xdr:row>4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95251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4</xdr:row>
      <xdr:rowOff>0</xdr:rowOff>
    </xdr:from>
    <xdr:to>
      <xdr:col>3</xdr:col>
      <xdr:colOff>581025</xdr:colOff>
      <xdr:row>6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762000"/>
          <a:ext cx="1866900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0</xdr:row>
      <xdr:rowOff>95250</xdr:rowOff>
    </xdr:from>
    <xdr:to>
      <xdr:col>5</xdr:col>
      <xdr:colOff>285750</xdr:colOff>
      <xdr:row>3</xdr:row>
      <xdr:rowOff>104775</xdr:rowOff>
    </xdr:to>
    <xdr:sp macro="" textlink="">
      <xdr:nvSpPr>
        <xdr:cNvPr id="4" name="Rectángulo 3"/>
        <xdr:cNvSpPr/>
      </xdr:nvSpPr>
      <xdr:spPr>
        <a:xfrm>
          <a:off x="3552825" y="95250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514350</xdr:colOff>
      <xdr:row>0</xdr:row>
      <xdr:rowOff>0</xdr:rowOff>
    </xdr:from>
    <xdr:to>
      <xdr:col>5</xdr:col>
      <xdr:colOff>323850</xdr:colOff>
      <xdr:row>3</xdr:row>
      <xdr:rowOff>57151</xdr:rowOff>
    </xdr:to>
    <xdr:sp macro="" textlink="">
      <xdr:nvSpPr>
        <xdr:cNvPr id="5" name="CuadroTexto 4"/>
        <xdr:cNvSpPr txBox="1"/>
      </xdr:nvSpPr>
      <xdr:spPr>
        <a:xfrm>
          <a:off x="3562350" y="0"/>
          <a:ext cx="571500" cy="628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X</a:t>
          </a:r>
        </a:p>
      </xdr:txBody>
    </xdr:sp>
    <xdr:clientData/>
  </xdr:twoCellAnchor>
  <xdr:oneCellAnchor>
    <xdr:from>
      <xdr:col>6</xdr:col>
      <xdr:colOff>85725</xdr:colOff>
      <xdr:row>0</xdr:row>
      <xdr:rowOff>47625</xdr:rowOff>
    </xdr:from>
    <xdr:ext cx="1898597" cy="374141"/>
    <xdr:sp macro="" textlink="">
      <xdr:nvSpPr>
        <xdr:cNvPr id="6" name="CuadroTexto 5"/>
        <xdr:cNvSpPr txBox="1"/>
      </xdr:nvSpPr>
      <xdr:spPr>
        <a:xfrm>
          <a:off x="4657725" y="47625"/>
          <a:ext cx="1898597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ORDEN DE VENTA</a:t>
          </a:r>
        </a:p>
      </xdr:txBody>
    </xdr:sp>
    <xdr:clientData/>
  </xdr:oneCellAnchor>
  <xdr:twoCellAnchor>
    <xdr:from>
      <xdr:col>6</xdr:col>
      <xdr:colOff>390525</xdr:colOff>
      <xdr:row>2</xdr:row>
      <xdr:rowOff>0</xdr:rowOff>
    </xdr:from>
    <xdr:to>
      <xdr:col>8</xdr:col>
      <xdr:colOff>504825</xdr:colOff>
      <xdr:row>3</xdr:row>
      <xdr:rowOff>180975</xdr:rowOff>
    </xdr:to>
    <xdr:sp macro="" textlink="">
      <xdr:nvSpPr>
        <xdr:cNvPr id="7" name="CuadroTexto 6"/>
        <xdr:cNvSpPr txBox="1"/>
      </xdr:nvSpPr>
      <xdr:spPr>
        <a:xfrm>
          <a:off x="4962525" y="381000"/>
          <a:ext cx="16383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0001- 00000001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7</xdr:row>
      <xdr:rowOff>104775</xdr:rowOff>
    </xdr:from>
    <xdr:to>
      <xdr:col>9</xdr:col>
      <xdr:colOff>0</xdr:colOff>
      <xdr:row>7</xdr:row>
      <xdr:rowOff>104775</xdr:rowOff>
    </xdr:to>
    <xdr:cxnSp macro="">
      <xdr:nvCxnSpPr>
        <xdr:cNvPr id="8" name="Conector recto 7"/>
        <xdr:cNvCxnSpPr/>
      </xdr:nvCxnSpPr>
      <xdr:spPr>
        <a:xfrm>
          <a:off x="742950" y="1438275"/>
          <a:ext cx="6115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7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457324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Responsable Insc.	    Monotributo		Cuit: </a:t>
          </a:r>
          <a:r>
            <a:rPr lang="es-AR" sz="1000" b="0" i="1" baseline="0"/>
            <a:t>20-42281230-9</a:t>
          </a:r>
          <a:endParaRPr lang="es-AR" sz="1000" b="0" i="1"/>
        </a:p>
      </xdr:txBody>
    </xdr:sp>
    <xdr:clientData/>
  </xdr:oneCellAnchor>
  <xdr:twoCellAnchor>
    <xdr:from>
      <xdr:col>1</xdr:col>
      <xdr:colOff>9525</xdr:colOff>
      <xdr:row>10</xdr:row>
      <xdr:rowOff>142875</xdr:rowOff>
    </xdr:from>
    <xdr:to>
      <xdr:col>8</xdr:col>
      <xdr:colOff>752475</xdr:colOff>
      <xdr:row>10</xdr:row>
      <xdr:rowOff>142875</xdr:rowOff>
    </xdr:to>
    <xdr:cxnSp macro="">
      <xdr:nvCxnSpPr>
        <xdr:cNvPr id="10" name="Conector recto 9"/>
        <xdr:cNvCxnSpPr/>
      </xdr:nvCxnSpPr>
      <xdr:spPr>
        <a:xfrm>
          <a:off x="771525" y="2047875"/>
          <a:ext cx="6076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714375</xdr:colOff>
      <xdr:row>27</xdr:row>
      <xdr:rowOff>19050</xdr:rowOff>
    </xdr:from>
    <xdr:to>
      <xdr:col>3</xdr:col>
      <xdr:colOff>390524</xdr:colOff>
      <xdr:row>32</xdr:row>
      <xdr:rowOff>171450</xdr:rowOff>
    </xdr:to>
    <xdr:sp macro="" textlink="">
      <xdr:nvSpPr>
        <xdr:cNvPr id="11" name="CuadroTexto 10"/>
        <xdr:cNvSpPr txBox="1"/>
      </xdr:nvSpPr>
      <xdr:spPr>
        <a:xfrm>
          <a:off x="714375" y="5200650"/>
          <a:ext cx="1962149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EFECTIVO</a:t>
          </a:r>
          <a:r>
            <a:rPr lang="es-AR" sz="1000" b="0" i="0" baseline="0"/>
            <a:t>      </a:t>
          </a:r>
        </a:p>
        <a:p>
          <a:r>
            <a:rPr lang="es-AR" sz="1000" b="0" i="0" baseline="0"/>
            <a:t>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1" i="0" baseline="0"/>
            <a:t>VENDEDOR</a:t>
          </a:r>
          <a:r>
            <a:rPr lang="es-AR" sz="1000" b="0" i="0" baseline="0"/>
            <a:t>: JUAN BERRO</a:t>
          </a:r>
        </a:p>
      </xdr:txBody>
    </xdr:sp>
    <xdr:clientData/>
  </xdr:twoCellAnchor>
  <xdr:twoCellAnchor>
    <xdr:from>
      <xdr:col>2</xdr:col>
      <xdr:colOff>95250</xdr:colOff>
      <xdr:row>9</xdr:row>
      <xdr:rowOff>123825</xdr:rowOff>
    </xdr:from>
    <xdr:to>
      <xdr:col>2</xdr:col>
      <xdr:colOff>238125</xdr:colOff>
      <xdr:row>10</xdr:row>
      <xdr:rowOff>76200</xdr:rowOff>
    </xdr:to>
    <xdr:sp macro="" textlink="">
      <xdr:nvSpPr>
        <xdr:cNvPr id="12" name="Rectángulo 11"/>
        <xdr:cNvSpPr/>
      </xdr:nvSpPr>
      <xdr:spPr>
        <a:xfrm>
          <a:off x="1619250" y="183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438150</xdr:colOff>
      <xdr:row>9</xdr:row>
      <xdr:rowOff>104775</xdr:rowOff>
    </xdr:from>
    <xdr:to>
      <xdr:col>3</xdr:col>
      <xdr:colOff>581025</xdr:colOff>
      <xdr:row>10</xdr:row>
      <xdr:rowOff>57150</xdr:rowOff>
    </xdr:to>
    <xdr:sp macro="" textlink="">
      <xdr:nvSpPr>
        <xdr:cNvPr id="13" name="Rectángulo 12"/>
        <xdr:cNvSpPr/>
      </xdr:nvSpPr>
      <xdr:spPr>
        <a:xfrm>
          <a:off x="2724150" y="181927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28</xdr:row>
      <xdr:rowOff>76200</xdr:rowOff>
    </xdr:from>
    <xdr:to>
      <xdr:col>2</xdr:col>
      <xdr:colOff>38100</xdr:colOff>
      <xdr:row>29</xdr:row>
      <xdr:rowOff>28575</xdr:rowOff>
    </xdr:to>
    <xdr:sp macro="" textlink="">
      <xdr:nvSpPr>
        <xdr:cNvPr id="14" name="Rectángulo 13"/>
        <xdr:cNvSpPr/>
      </xdr:nvSpPr>
      <xdr:spPr>
        <a:xfrm>
          <a:off x="1419225" y="544830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647700</xdr:colOff>
      <xdr:row>29</xdr:row>
      <xdr:rowOff>95250</xdr:rowOff>
    </xdr:from>
    <xdr:to>
      <xdr:col>2</xdr:col>
      <xdr:colOff>28575</xdr:colOff>
      <xdr:row>30</xdr:row>
      <xdr:rowOff>47625</xdr:rowOff>
    </xdr:to>
    <xdr:sp macro="" textlink="">
      <xdr:nvSpPr>
        <xdr:cNvPr id="15" name="Rectángulo 14"/>
        <xdr:cNvSpPr/>
      </xdr:nvSpPr>
      <xdr:spPr>
        <a:xfrm>
          <a:off x="1409700" y="56578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628650</xdr:colOff>
      <xdr:row>28</xdr:row>
      <xdr:rowOff>19050</xdr:rowOff>
    </xdr:from>
    <xdr:to>
      <xdr:col>2</xdr:col>
      <xdr:colOff>9525</xdr:colOff>
      <xdr:row>29</xdr:row>
      <xdr:rowOff>57150</xdr:rowOff>
    </xdr:to>
    <xdr:sp macro="" textlink="">
      <xdr:nvSpPr>
        <xdr:cNvPr id="16" name="Multiplicar 15"/>
        <xdr:cNvSpPr/>
      </xdr:nvSpPr>
      <xdr:spPr>
        <a:xfrm>
          <a:off x="1390650" y="539115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438150</xdr:colOff>
      <xdr:row>9</xdr:row>
      <xdr:rowOff>57150</xdr:rowOff>
    </xdr:from>
    <xdr:to>
      <xdr:col>3</xdr:col>
      <xdr:colOff>581025</xdr:colOff>
      <xdr:row>10</xdr:row>
      <xdr:rowOff>95250</xdr:rowOff>
    </xdr:to>
    <xdr:sp macro="" textlink="">
      <xdr:nvSpPr>
        <xdr:cNvPr id="17" name="Multiplicar 16"/>
        <xdr:cNvSpPr/>
      </xdr:nvSpPr>
      <xdr:spPr>
        <a:xfrm>
          <a:off x="2724150" y="177165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676275</xdr:colOff>
      <xdr:row>9</xdr:row>
      <xdr:rowOff>114299</xdr:rowOff>
    </xdr:from>
    <xdr:to>
      <xdr:col>5</xdr:col>
      <xdr:colOff>57150</xdr:colOff>
      <xdr:row>10</xdr:row>
      <xdr:rowOff>66674</xdr:rowOff>
    </xdr:to>
    <xdr:sp macro="" textlink="">
      <xdr:nvSpPr>
        <xdr:cNvPr id="18" name="Rectángulo 17"/>
        <xdr:cNvSpPr/>
      </xdr:nvSpPr>
      <xdr:spPr>
        <a:xfrm>
          <a:off x="3724275" y="1828799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10</xdr:col>
      <xdr:colOff>0</xdr:colOff>
      <xdr:row>1</xdr:row>
      <xdr:rowOff>0</xdr:rowOff>
    </xdr:from>
    <xdr:ext cx="7397794" cy="4475584"/>
    <xdr:sp macro="" textlink="">
      <xdr:nvSpPr>
        <xdr:cNvPr id="19" name="CuadroTexto 18"/>
        <xdr:cNvSpPr txBox="1"/>
      </xdr:nvSpPr>
      <xdr:spPr>
        <a:xfrm>
          <a:off x="7620000" y="190500"/>
          <a:ext cx="7397794" cy="44755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66900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52825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571875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X</a:t>
          </a:r>
        </a:p>
      </xdr:txBody>
    </xdr:sp>
    <xdr:clientData/>
  </xdr:twoCellAnchor>
  <xdr:oneCellAnchor>
    <xdr:from>
      <xdr:col>6</xdr:col>
      <xdr:colOff>85725</xdr:colOff>
      <xdr:row>1</xdr:row>
      <xdr:rowOff>47625</xdr:rowOff>
    </xdr:from>
    <xdr:ext cx="2116028" cy="374141"/>
    <xdr:sp macro="" textlink="">
      <xdr:nvSpPr>
        <xdr:cNvPr id="6" name="CuadroTexto 5"/>
        <xdr:cNvSpPr txBox="1"/>
      </xdr:nvSpPr>
      <xdr:spPr>
        <a:xfrm>
          <a:off x="4657725" y="247650"/>
          <a:ext cx="2116028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ORDEN DE COMPRA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62525" y="581025"/>
          <a:ext cx="16383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0001- 00000001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15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Responsable Insc.	    Monotributo		Cuit: </a:t>
          </a:r>
          <a:r>
            <a:rPr lang="es-AR" sz="1000" b="0" i="1" baseline="0"/>
            <a:t>20-42281230-9</a:t>
          </a:r>
          <a:endParaRPr lang="es-AR" sz="1000" b="0" i="1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076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714375</xdr:colOff>
      <xdr:row>28</xdr:row>
      <xdr:rowOff>19050</xdr:rowOff>
    </xdr:from>
    <xdr:to>
      <xdr:col>3</xdr:col>
      <xdr:colOff>390524</xdr:colOff>
      <xdr:row>33</xdr:row>
      <xdr:rowOff>171450</xdr:rowOff>
    </xdr:to>
    <xdr:sp macro="" textlink="">
      <xdr:nvSpPr>
        <xdr:cNvPr id="11" name="CuadroTexto 10"/>
        <xdr:cNvSpPr txBox="1"/>
      </xdr:nvSpPr>
      <xdr:spPr>
        <a:xfrm>
          <a:off x="714375" y="5400675"/>
          <a:ext cx="1962149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EFECTIVO</a:t>
          </a:r>
          <a:r>
            <a:rPr lang="es-AR" sz="1000" b="0" i="0" baseline="0"/>
            <a:t>      </a:t>
          </a:r>
        </a:p>
        <a:p>
          <a:r>
            <a:rPr lang="es-AR" sz="1000" b="0" i="0" baseline="0"/>
            <a:t>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1" i="0" baseline="0"/>
            <a:t>VENDEDOR</a:t>
          </a:r>
          <a:r>
            <a:rPr lang="es-AR" sz="1000" b="0" i="0" baseline="0"/>
            <a:t>: JUAN BERRO</a:t>
          </a:r>
        </a:p>
      </xdr:txBody>
    </xdr:sp>
    <xdr:clientData/>
  </xdr:two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12" name="Rectángulo 11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438150</xdr:colOff>
      <xdr:row>10</xdr:row>
      <xdr:rowOff>104775</xdr:rowOff>
    </xdr:from>
    <xdr:to>
      <xdr:col>3</xdr:col>
      <xdr:colOff>581025</xdr:colOff>
      <xdr:row>11</xdr:row>
      <xdr:rowOff>57150</xdr:rowOff>
    </xdr:to>
    <xdr:sp macro="" textlink="">
      <xdr:nvSpPr>
        <xdr:cNvPr id="13" name="Rectángulo 12"/>
        <xdr:cNvSpPr/>
      </xdr:nvSpPr>
      <xdr:spPr>
        <a:xfrm>
          <a:off x="2724150" y="201930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4" name="Rectángulo 13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647700</xdr:colOff>
      <xdr:row>30</xdr:row>
      <xdr:rowOff>95250</xdr:rowOff>
    </xdr:from>
    <xdr:to>
      <xdr:col>2</xdr:col>
      <xdr:colOff>28575</xdr:colOff>
      <xdr:row>31</xdr:row>
      <xdr:rowOff>47625</xdr:rowOff>
    </xdr:to>
    <xdr:sp macro="" textlink="">
      <xdr:nvSpPr>
        <xdr:cNvPr id="15" name="Rectángulo 14"/>
        <xdr:cNvSpPr/>
      </xdr:nvSpPr>
      <xdr:spPr>
        <a:xfrm>
          <a:off x="1409700" y="585787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628650</xdr:colOff>
      <xdr:row>29</xdr:row>
      <xdr:rowOff>19050</xdr:rowOff>
    </xdr:from>
    <xdr:to>
      <xdr:col>2</xdr:col>
      <xdr:colOff>9525</xdr:colOff>
      <xdr:row>30</xdr:row>
      <xdr:rowOff>57150</xdr:rowOff>
    </xdr:to>
    <xdr:sp macro="" textlink="">
      <xdr:nvSpPr>
        <xdr:cNvPr id="16" name="Multiplicar 15"/>
        <xdr:cNvSpPr/>
      </xdr:nvSpPr>
      <xdr:spPr>
        <a:xfrm>
          <a:off x="1390650" y="55911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438150</xdr:colOff>
      <xdr:row>10</xdr:row>
      <xdr:rowOff>57150</xdr:rowOff>
    </xdr:from>
    <xdr:to>
      <xdr:col>3</xdr:col>
      <xdr:colOff>581025</xdr:colOff>
      <xdr:row>11</xdr:row>
      <xdr:rowOff>95250</xdr:rowOff>
    </xdr:to>
    <xdr:sp macro="" textlink="">
      <xdr:nvSpPr>
        <xdr:cNvPr id="17" name="Multiplicar 16"/>
        <xdr:cNvSpPr/>
      </xdr:nvSpPr>
      <xdr:spPr>
        <a:xfrm>
          <a:off x="2724150" y="19716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676275</xdr:colOff>
      <xdr:row>10</xdr:row>
      <xdr:rowOff>114299</xdr:rowOff>
    </xdr:from>
    <xdr:to>
      <xdr:col>5</xdr:col>
      <xdr:colOff>57150</xdr:colOff>
      <xdr:row>11</xdr:row>
      <xdr:rowOff>66674</xdr:rowOff>
    </xdr:to>
    <xdr:sp macro="" textlink="">
      <xdr:nvSpPr>
        <xdr:cNvPr id="18" name="Rectángulo 17"/>
        <xdr:cNvSpPr/>
      </xdr:nvSpPr>
      <xdr:spPr>
        <a:xfrm>
          <a:off x="3724275" y="2028824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9</xdr:col>
      <xdr:colOff>685800</xdr:colOff>
      <xdr:row>2</xdr:row>
      <xdr:rowOff>38100</xdr:rowOff>
    </xdr:from>
    <xdr:ext cx="7397794" cy="4475584"/>
    <xdr:sp macro="" textlink="">
      <xdr:nvSpPr>
        <xdr:cNvPr id="19" name="CuadroTexto 18"/>
        <xdr:cNvSpPr txBox="1"/>
      </xdr:nvSpPr>
      <xdr:spPr>
        <a:xfrm>
          <a:off x="7543800" y="428625"/>
          <a:ext cx="7397794" cy="44755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695326</xdr:colOff>
      <xdr:row>21</xdr:row>
      <xdr:rowOff>76200</xdr:rowOff>
    </xdr:from>
    <xdr:to>
      <xdr:col>3</xdr:col>
      <xdr:colOff>523879</xdr:colOff>
      <xdr:row>23</xdr:row>
      <xdr:rowOff>106838</xdr:rowOff>
    </xdr:to>
    <xdr:sp macro="" textlink="">
      <xdr:nvSpPr>
        <xdr:cNvPr id="2" name="Forma libre 1"/>
        <xdr:cNvSpPr/>
      </xdr:nvSpPr>
      <xdr:spPr>
        <a:xfrm rot="16200000">
          <a:off x="2308784" y="4053917"/>
          <a:ext cx="411638" cy="590553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454112</xdr:colOff>
      <xdr:row>21</xdr:row>
      <xdr:rowOff>142875</xdr:rowOff>
    </xdr:from>
    <xdr:to>
      <xdr:col>6</xdr:col>
      <xdr:colOff>24431</xdr:colOff>
      <xdr:row>23</xdr:row>
      <xdr:rowOff>19050</xdr:rowOff>
    </xdr:to>
    <xdr:sp macro="" textlink="">
      <xdr:nvSpPr>
        <xdr:cNvPr id="3" name="Forma libre 2"/>
        <xdr:cNvSpPr/>
      </xdr:nvSpPr>
      <xdr:spPr>
        <a:xfrm>
          <a:off x="3502112" y="4210050"/>
          <a:ext cx="1094319" cy="257175"/>
        </a:xfrm>
        <a:custGeom>
          <a:avLst/>
          <a:gdLst>
            <a:gd name="connsiteX0" fmla="*/ 412663 w 1094319"/>
            <a:gd name="connsiteY0" fmla="*/ 219075 h 257175"/>
            <a:gd name="connsiteX1" fmla="*/ 403138 w 1094319"/>
            <a:gd name="connsiteY1" fmla="*/ 161925 h 257175"/>
            <a:gd name="connsiteX2" fmla="*/ 422188 w 1094319"/>
            <a:gd name="connsiteY2" fmla="*/ 114300 h 257175"/>
            <a:gd name="connsiteX3" fmla="*/ 526963 w 1094319"/>
            <a:gd name="connsiteY3" fmla="*/ 9525 h 257175"/>
            <a:gd name="connsiteX4" fmla="*/ 574588 w 1094319"/>
            <a:gd name="connsiteY4" fmla="*/ 0 h 257175"/>
            <a:gd name="connsiteX5" fmla="*/ 612688 w 1094319"/>
            <a:gd name="connsiteY5" fmla="*/ 9525 h 257175"/>
            <a:gd name="connsiteX6" fmla="*/ 603163 w 1094319"/>
            <a:gd name="connsiteY6" fmla="*/ 171450 h 257175"/>
            <a:gd name="connsiteX7" fmla="*/ 536488 w 1094319"/>
            <a:gd name="connsiteY7" fmla="*/ 219075 h 257175"/>
            <a:gd name="connsiteX8" fmla="*/ 441238 w 1094319"/>
            <a:gd name="connsiteY8" fmla="*/ 257175 h 257175"/>
            <a:gd name="connsiteX9" fmla="*/ 269788 w 1094319"/>
            <a:gd name="connsiteY9" fmla="*/ 247650 h 257175"/>
            <a:gd name="connsiteX10" fmla="*/ 260263 w 1094319"/>
            <a:gd name="connsiteY10" fmla="*/ 76200 h 257175"/>
            <a:gd name="connsiteX11" fmla="*/ 307888 w 1094319"/>
            <a:gd name="connsiteY11" fmla="*/ 38100 h 257175"/>
            <a:gd name="connsiteX12" fmla="*/ 460288 w 1094319"/>
            <a:gd name="connsiteY12" fmla="*/ 9525 h 257175"/>
            <a:gd name="connsiteX13" fmla="*/ 517438 w 1094319"/>
            <a:gd name="connsiteY13" fmla="*/ 19050 h 257175"/>
            <a:gd name="connsiteX14" fmla="*/ 479338 w 1094319"/>
            <a:gd name="connsiteY14" fmla="*/ 190500 h 257175"/>
            <a:gd name="connsiteX15" fmla="*/ 441238 w 1094319"/>
            <a:gd name="connsiteY15" fmla="*/ 200025 h 257175"/>
            <a:gd name="connsiteX16" fmla="*/ 136438 w 1094319"/>
            <a:gd name="connsiteY16" fmla="*/ 152400 h 257175"/>
            <a:gd name="connsiteX17" fmla="*/ 98338 w 1094319"/>
            <a:gd name="connsiteY17" fmla="*/ 123825 h 257175"/>
            <a:gd name="connsiteX18" fmla="*/ 98338 w 1094319"/>
            <a:gd name="connsiteY18" fmla="*/ 19050 h 257175"/>
            <a:gd name="connsiteX19" fmla="*/ 155488 w 1094319"/>
            <a:gd name="connsiteY19" fmla="*/ 9525 h 257175"/>
            <a:gd name="connsiteX20" fmla="*/ 203113 w 1094319"/>
            <a:gd name="connsiteY20" fmla="*/ 28575 h 257175"/>
            <a:gd name="connsiteX21" fmla="*/ 165013 w 1094319"/>
            <a:gd name="connsiteY21" fmla="*/ 152400 h 257175"/>
            <a:gd name="connsiteX22" fmla="*/ 98338 w 1094319"/>
            <a:gd name="connsiteY22" fmla="*/ 123825 h 257175"/>
            <a:gd name="connsiteX23" fmla="*/ 107863 w 1094319"/>
            <a:gd name="connsiteY23" fmla="*/ 95250 h 257175"/>
            <a:gd name="connsiteX24" fmla="*/ 184063 w 1094319"/>
            <a:gd name="connsiteY24" fmla="*/ 104775 h 257175"/>
            <a:gd name="connsiteX25" fmla="*/ 145963 w 1094319"/>
            <a:gd name="connsiteY25" fmla="*/ 123825 h 257175"/>
            <a:gd name="connsiteX26" fmla="*/ 41188 w 1094319"/>
            <a:gd name="connsiteY26" fmla="*/ 104775 h 257175"/>
            <a:gd name="connsiteX27" fmla="*/ 3088 w 1094319"/>
            <a:gd name="connsiteY27" fmla="*/ 85725 h 257175"/>
            <a:gd name="connsiteX28" fmla="*/ 469813 w 1094319"/>
            <a:gd name="connsiteY28" fmla="*/ 95250 h 257175"/>
            <a:gd name="connsiteX29" fmla="*/ 717463 w 1094319"/>
            <a:gd name="connsiteY29" fmla="*/ 123825 h 257175"/>
            <a:gd name="connsiteX30" fmla="*/ 831763 w 1094319"/>
            <a:gd name="connsiteY30" fmla="*/ 133350 h 257175"/>
            <a:gd name="connsiteX31" fmla="*/ 1022263 w 1094319"/>
            <a:gd name="connsiteY31" fmla="*/ 123825 h 2571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</a:cxnLst>
          <a:rect l="l" t="t" r="r" b="b"/>
          <a:pathLst>
            <a:path w="1094319" h="257175">
              <a:moveTo>
                <a:pt x="412663" y="219075"/>
              </a:moveTo>
              <a:cubicBezTo>
                <a:pt x="409488" y="200025"/>
                <a:pt x="401390" y="181158"/>
                <a:pt x="403138" y="161925"/>
              </a:cubicBezTo>
              <a:cubicBezTo>
                <a:pt x="404686" y="144897"/>
                <a:pt x="413227" y="128862"/>
                <a:pt x="422188" y="114300"/>
              </a:cubicBezTo>
              <a:cubicBezTo>
                <a:pt x="453236" y="63847"/>
                <a:pt x="473809" y="30786"/>
                <a:pt x="526963" y="9525"/>
              </a:cubicBezTo>
              <a:cubicBezTo>
                <a:pt x="541994" y="3512"/>
                <a:pt x="558713" y="3175"/>
                <a:pt x="574588" y="0"/>
              </a:cubicBezTo>
              <a:cubicBezTo>
                <a:pt x="587288" y="3175"/>
                <a:pt x="601796" y="2263"/>
                <a:pt x="612688" y="9525"/>
              </a:cubicBezTo>
              <a:cubicBezTo>
                <a:pt x="662919" y="43012"/>
                <a:pt x="610451" y="157602"/>
                <a:pt x="603163" y="171450"/>
              </a:cubicBezTo>
              <a:cubicBezTo>
                <a:pt x="590442" y="195619"/>
                <a:pt x="559530" y="204412"/>
                <a:pt x="536488" y="219075"/>
              </a:cubicBezTo>
              <a:cubicBezTo>
                <a:pt x="505655" y="238696"/>
                <a:pt x="476182" y="245527"/>
                <a:pt x="441238" y="257175"/>
              </a:cubicBezTo>
              <a:cubicBezTo>
                <a:pt x="384088" y="254000"/>
                <a:pt x="325173" y="262098"/>
                <a:pt x="269788" y="247650"/>
              </a:cubicBezTo>
              <a:cubicBezTo>
                <a:pt x="179468" y="224088"/>
                <a:pt x="238949" y="116459"/>
                <a:pt x="260263" y="76200"/>
              </a:cubicBezTo>
              <a:cubicBezTo>
                <a:pt x="269775" y="58233"/>
                <a:pt x="289429" y="46619"/>
                <a:pt x="307888" y="38100"/>
              </a:cubicBezTo>
              <a:cubicBezTo>
                <a:pt x="345415" y="20780"/>
                <a:pt x="420198" y="14536"/>
                <a:pt x="460288" y="9525"/>
              </a:cubicBezTo>
              <a:lnTo>
                <a:pt x="517438" y="19050"/>
              </a:lnTo>
              <a:cubicBezTo>
                <a:pt x="532210" y="66322"/>
                <a:pt x="534554" y="158948"/>
                <a:pt x="479338" y="190500"/>
              </a:cubicBezTo>
              <a:cubicBezTo>
                <a:pt x="467972" y="196995"/>
                <a:pt x="453938" y="196850"/>
                <a:pt x="441238" y="200025"/>
              </a:cubicBezTo>
              <a:cubicBezTo>
                <a:pt x="220190" y="177158"/>
                <a:pt x="233801" y="221945"/>
                <a:pt x="136438" y="152400"/>
              </a:cubicBezTo>
              <a:cubicBezTo>
                <a:pt x="123520" y="143173"/>
                <a:pt x="111038" y="133350"/>
                <a:pt x="98338" y="123825"/>
              </a:cubicBezTo>
              <a:cubicBezTo>
                <a:pt x="87337" y="90821"/>
                <a:pt x="70694" y="54592"/>
                <a:pt x="98338" y="19050"/>
              </a:cubicBezTo>
              <a:cubicBezTo>
                <a:pt x="110195" y="3805"/>
                <a:pt x="136438" y="12700"/>
                <a:pt x="155488" y="9525"/>
              </a:cubicBezTo>
              <a:cubicBezTo>
                <a:pt x="171363" y="15875"/>
                <a:pt x="197706" y="12355"/>
                <a:pt x="203113" y="28575"/>
              </a:cubicBezTo>
              <a:cubicBezTo>
                <a:pt x="227560" y="101916"/>
                <a:pt x="201243" y="116170"/>
                <a:pt x="165013" y="152400"/>
              </a:cubicBezTo>
              <a:cubicBezTo>
                <a:pt x="142788" y="142875"/>
                <a:pt x="115436" y="140923"/>
                <a:pt x="98338" y="123825"/>
              </a:cubicBezTo>
              <a:cubicBezTo>
                <a:pt x="91238" y="116725"/>
                <a:pt x="98062" y="97428"/>
                <a:pt x="107863" y="95250"/>
              </a:cubicBezTo>
              <a:cubicBezTo>
                <a:pt x="132851" y="89697"/>
                <a:pt x="158663" y="101600"/>
                <a:pt x="184063" y="104775"/>
              </a:cubicBezTo>
              <a:cubicBezTo>
                <a:pt x="171363" y="111125"/>
                <a:pt x="160162" y="123825"/>
                <a:pt x="145963" y="123825"/>
              </a:cubicBezTo>
              <a:cubicBezTo>
                <a:pt x="110465" y="123825"/>
                <a:pt x="75487" y="113921"/>
                <a:pt x="41188" y="104775"/>
              </a:cubicBezTo>
              <a:cubicBezTo>
                <a:pt x="27468" y="101116"/>
                <a:pt x="-11108" y="86040"/>
                <a:pt x="3088" y="85725"/>
              </a:cubicBezTo>
              <a:lnTo>
                <a:pt x="469813" y="95250"/>
              </a:lnTo>
              <a:cubicBezTo>
                <a:pt x="753805" y="118916"/>
                <a:pt x="399524" y="87140"/>
                <a:pt x="717463" y="123825"/>
              </a:cubicBezTo>
              <a:cubicBezTo>
                <a:pt x="755443" y="128207"/>
                <a:pt x="793663" y="130175"/>
                <a:pt x="831763" y="133350"/>
              </a:cubicBezTo>
              <a:cubicBezTo>
                <a:pt x="1098449" y="123093"/>
                <a:pt x="1162024" y="123825"/>
                <a:pt x="1022263" y="123825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638175</xdr:colOff>
      <xdr:row>26</xdr:row>
      <xdr:rowOff>0</xdr:rowOff>
    </xdr:from>
    <xdr:to>
      <xdr:col>3</xdr:col>
      <xdr:colOff>545446</xdr:colOff>
      <xdr:row>28</xdr:row>
      <xdr:rowOff>32556</xdr:rowOff>
    </xdr:to>
    <xdr:sp macro="" textlink="">
      <xdr:nvSpPr>
        <xdr:cNvPr id="4" name="Forma libre 3"/>
        <xdr:cNvSpPr/>
      </xdr:nvSpPr>
      <xdr:spPr>
        <a:xfrm>
          <a:off x="2162175" y="5038725"/>
          <a:ext cx="669271" cy="413556"/>
        </a:xfrm>
        <a:custGeom>
          <a:avLst/>
          <a:gdLst>
            <a:gd name="connsiteX0" fmla="*/ 209550 w 669271"/>
            <a:gd name="connsiteY0" fmla="*/ 381000 h 413556"/>
            <a:gd name="connsiteX1" fmla="*/ 295275 w 669271"/>
            <a:gd name="connsiteY1" fmla="*/ 304800 h 413556"/>
            <a:gd name="connsiteX2" fmla="*/ 352425 w 669271"/>
            <a:gd name="connsiteY2" fmla="*/ 238125 h 413556"/>
            <a:gd name="connsiteX3" fmla="*/ 533400 w 669271"/>
            <a:gd name="connsiteY3" fmla="*/ 76200 h 413556"/>
            <a:gd name="connsiteX4" fmla="*/ 600075 w 669271"/>
            <a:gd name="connsiteY4" fmla="*/ 47625 h 413556"/>
            <a:gd name="connsiteX5" fmla="*/ 638175 w 669271"/>
            <a:gd name="connsiteY5" fmla="*/ 19050 h 413556"/>
            <a:gd name="connsiteX6" fmla="*/ 666750 w 669271"/>
            <a:gd name="connsiteY6" fmla="*/ 0 h 413556"/>
            <a:gd name="connsiteX7" fmla="*/ 628650 w 669271"/>
            <a:gd name="connsiteY7" fmla="*/ 19050 h 413556"/>
            <a:gd name="connsiteX8" fmla="*/ 495300 w 669271"/>
            <a:gd name="connsiteY8" fmla="*/ 114300 h 413556"/>
            <a:gd name="connsiteX9" fmla="*/ 438150 w 669271"/>
            <a:gd name="connsiteY9" fmla="*/ 142875 h 413556"/>
            <a:gd name="connsiteX10" fmla="*/ 247650 w 669271"/>
            <a:gd name="connsiteY10" fmla="*/ 247650 h 413556"/>
            <a:gd name="connsiteX11" fmla="*/ 57150 w 669271"/>
            <a:gd name="connsiteY11" fmla="*/ 333375 h 413556"/>
            <a:gd name="connsiteX12" fmla="*/ 19050 w 669271"/>
            <a:gd name="connsiteY12" fmla="*/ 323850 h 413556"/>
            <a:gd name="connsiteX13" fmla="*/ 57150 w 669271"/>
            <a:gd name="connsiteY13" fmla="*/ 238125 h 413556"/>
            <a:gd name="connsiteX14" fmla="*/ 76200 w 669271"/>
            <a:gd name="connsiteY14" fmla="*/ 171450 h 413556"/>
            <a:gd name="connsiteX15" fmla="*/ 104775 w 669271"/>
            <a:gd name="connsiteY15" fmla="*/ 133350 h 413556"/>
            <a:gd name="connsiteX16" fmla="*/ 133350 w 669271"/>
            <a:gd name="connsiteY16" fmla="*/ 123825 h 413556"/>
            <a:gd name="connsiteX17" fmla="*/ 171450 w 669271"/>
            <a:gd name="connsiteY17" fmla="*/ 133350 h 413556"/>
            <a:gd name="connsiteX18" fmla="*/ 190500 w 669271"/>
            <a:gd name="connsiteY18" fmla="*/ 161925 h 413556"/>
            <a:gd name="connsiteX19" fmla="*/ 209550 w 669271"/>
            <a:gd name="connsiteY19" fmla="*/ 238125 h 413556"/>
            <a:gd name="connsiteX20" fmla="*/ 228600 w 669271"/>
            <a:gd name="connsiteY20" fmla="*/ 266700 h 413556"/>
            <a:gd name="connsiteX21" fmla="*/ 200025 w 669271"/>
            <a:gd name="connsiteY21" fmla="*/ 323850 h 413556"/>
            <a:gd name="connsiteX22" fmla="*/ 133350 w 669271"/>
            <a:gd name="connsiteY22" fmla="*/ 333375 h 413556"/>
            <a:gd name="connsiteX23" fmla="*/ 0 w 669271"/>
            <a:gd name="connsiteY23" fmla="*/ 323850 h 413556"/>
            <a:gd name="connsiteX24" fmla="*/ 19050 w 669271"/>
            <a:gd name="connsiteY24" fmla="*/ 276225 h 413556"/>
            <a:gd name="connsiteX25" fmla="*/ 76200 w 669271"/>
            <a:gd name="connsiteY25" fmla="*/ 238125 h 413556"/>
            <a:gd name="connsiteX26" fmla="*/ 238125 w 669271"/>
            <a:gd name="connsiteY26" fmla="*/ 190500 h 413556"/>
            <a:gd name="connsiteX27" fmla="*/ 409575 w 669271"/>
            <a:gd name="connsiteY27" fmla="*/ 200025 h 413556"/>
            <a:gd name="connsiteX28" fmla="*/ 428625 w 669271"/>
            <a:gd name="connsiteY28" fmla="*/ 247650 h 413556"/>
            <a:gd name="connsiteX29" fmla="*/ 419100 w 669271"/>
            <a:gd name="connsiteY29" fmla="*/ 323850 h 413556"/>
            <a:gd name="connsiteX30" fmla="*/ 352425 w 669271"/>
            <a:gd name="connsiteY30" fmla="*/ 361950 h 413556"/>
            <a:gd name="connsiteX31" fmla="*/ 219075 w 669271"/>
            <a:gd name="connsiteY31" fmla="*/ 342900 h 413556"/>
            <a:gd name="connsiteX32" fmla="*/ 200025 w 669271"/>
            <a:gd name="connsiteY32" fmla="*/ 314325 h 413556"/>
            <a:gd name="connsiteX33" fmla="*/ 228600 w 669271"/>
            <a:gd name="connsiteY33" fmla="*/ 304800 h 413556"/>
            <a:gd name="connsiteX34" fmla="*/ 219075 w 669271"/>
            <a:gd name="connsiteY34" fmla="*/ 381000 h 413556"/>
            <a:gd name="connsiteX35" fmla="*/ 152400 w 669271"/>
            <a:gd name="connsiteY35" fmla="*/ 361950 h 413556"/>
            <a:gd name="connsiteX36" fmla="*/ 228600 w 669271"/>
            <a:gd name="connsiteY36" fmla="*/ 342900 h 413556"/>
            <a:gd name="connsiteX37" fmla="*/ 333375 w 669271"/>
            <a:gd name="connsiteY37" fmla="*/ 333375 h 413556"/>
            <a:gd name="connsiteX38" fmla="*/ 409575 w 669271"/>
            <a:gd name="connsiteY38" fmla="*/ 323850 h 413556"/>
            <a:gd name="connsiteX39" fmla="*/ 476250 w 669271"/>
            <a:gd name="connsiteY39" fmla="*/ 333375 h 413556"/>
            <a:gd name="connsiteX40" fmla="*/ 447675 w 669271"/>
            <a:gd name="connsiteY40" fmla="*/ 342900 h 413556"/>
            <a:gd name="connsiteX41" fmla="*/ 66675 w 669271"/>
            <a:gd name="connsiteY41" fmla="*/ 333375 h 413556"/>
            <a:gd name="connsiteX42" fmla="*/ 38100 w 669271"/>
            <a:gd name="connsiteY42" fmla="*/ 323850 h 413556"/>
            <a:gd name="connsiteX43" fmla="*/ 66675 w 669271"/>
            <a:gd name="connsiteY43" fmla="*/ 285750 h 413556"/>
            <a:gd name="connsiteX44" fmla="*/ 171450 w 669271"/>
            <a:gd name="connsiteY44" fmla="*/ 295275 h 413556"/>
            <a:gd name="connsiteX45" fmla="*/ 161925 w 669271"/>
            <a:gd name="connsiteY45" fmla="*/ 361950 h 413556"/>
            <a:gd name="connsiteX46" fmla="*/ 238125 w 669271"/>
            <a:gd name="connsiteY46" fmla="*/ 333375 h 413556"/>
            <a:gd name="connsiteX47" fmla="*/ 314325 w 669271"/>
            <a:gd name="connsiteY47" fmla="*/ 323850 h 413556"/>
            <a:gd name="connsiteX48" fmla="*/ 361950 w 669271"/>
            <a:gd name="connsiteY48" fmla="*/ 314325 h 413556"/>
            <a:gd name="connsiteX49" fmla="*/ 400050 w 669271"/>
            <a:gd name="connsiteY49" fmla="*/ 333375 h 413556"/>
            <a:gd name="connsiteX50" fmla="*/ 390525 w 669271"/>
            <a:gd name="connsiteY50" fmla="*/ 381000 h 413556"/>
            <a:gd name="connsiteX51" fmla="*/ 304800 w 669271"/>
            <a:gd name="connsiteY51" fmla="*/ 409575 h 413556"/>
            <a:gd name="connsiteX52" fmla="*/ 228600 w 669271"/>
            <a:gd name="connsiteY52" fmla="*/ 400050 h 413556"/>
            <a:gd name="connsiteX53" fmla="*/ 304800 w 669271"/>
            <a:gd name="connsiteY53" fmla="*/ 381000 h 413556"/>
            <a:gd name="connsiteX54" fmla="*/ 552450 w 669271"/>
            <a:gd name="connsiteY54" fmla="*/ 371475 h 413556"/>
            <a:gd name="connsiteX55" fmla="*/ 581025 w 669271"/>
            <a:gd name="connsiteY55" fmla="*/ 333375 h 41355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</a:cxnLst>
          <a:rect l="l" t="t" r="r" b="b"/>
          <a:pathLst>
            <a:path w="669271" h="413556">
              <a:moveTo>
                <a:pt x="209550" y="381000"/>
              </a:moveTo>
              <a:cubicBezTo>
                <a:pt x="238125" y="355600"/>
                <a:pt x="268241" y="331834"/>
                <a:pt x="295275" y="304800"/>
              </a:cubicBezTo>
              <a:cubicBezTo>
                <a:pt x="315973" y="284102"/>
                <a:pt x="332405" y="259480"/>
                <a:pt x="352425" y="238125"/>
              </a:cubicBezTo>
              <a:cubicBezTo>
                <a:pt x="402777" y="184416"/>
                <a:pt x="471113" y="116503"/>
                <a:pt x="533400" y="76200"/>
              </a:cubicBezTo>
              <a:cubicBezTo>
                <a:pt x="553701" y="63064"/>
                <a:pt x="578847" y="59204"/>
                <a:pt x="600075" y="47625"/>
              </a:cubicBezTo>
              <a:cubicBezTo>
                <a:pt x="614012" y="40023"/>
                <a:pt x="625257" y="28277"/>
                <a:pt x="638175" y="19050"/>
              </a:cubicBezTo>
              <a:cubicBezTo>
                <a:pt x="647490" y="12396"/>
                <a:pt x="678198" y="0"/>
                <a:pt x="666750" y="0"/>
              </a:cubicBezTo>
              <a:cubicBezTo>
                <a:pt x="652551" y="0"/>
                <a:pt x="640464" y="11174"/>
                <a:pt x="628650" y="19050"/>
              </a:cubicBezTo>
              <a:cubicBezTo>
                <a:pt x="583199" y="49350"/>
                <a:pt x="544158" y="89871"/>
                <a:pt x="495300" y="114300"/>
              </a:cubicBezTo>
              <a:cubicBezTo>
                <a:pt x="476250" y="123825"/>
                <a:pt x="456768" y="132532"/>
                <a:pt x="438150" y="142875"/>
              </a:cubicBezTo>
              <a:cubicBezTo>
                <a:pt x="379334" y="175550"/>
                <a:pt x="311787" y="220926"/>
                <a:pt x="247650" y="247650"/>
              </a:cubicBezTo>
              <a:cubicBezTo>
                <a:pt x="59478" y="326055"/>
                <a:pt x="144771" y="267659"/>
                <a:pt x="57150" y="333375"/>
              </a:cubicBezTo>
              <a:cubicBezTo>
                <a:pt x="44450" y="330200"/>
                <a:pt x="24904" y="335559"/>
                <a:pt x="19050" y="323850"/>
              </a:cubicBezTo>
              <a:cubicBezTo>
                <a:pt x="5148" y="296046"/>
                <a:pt x="44886" y="254476"/>
                <a:pt x="57150" y="238125"/>
              </a:cubicBezTo>
              <a:cubicBezTo>
                <a:pt x="59212" y="229877"/>
                <a:pt x="70127" y="182078"/>
                <a:pt x="76200" y="171450"/>
              </a:cubicBezTo>
              <a:cubicBezTo>
                <a:pt x="84076" y="157667"/>
                <a:pt x="92579" y="143513"/>
                <a:pt x="104775" y="133350"/>
              </a:cubicBezTo>
              <a:cubicBezTo>
                <a:pt x="112488" y="126922"/>
                <a:pt x="123825" y="127000"/>
                <a:pt x="133350" y="123825"/>
              </a:cubicBezTo>
              <a:cubicBezTo>
                <a:pt x="146050" y="127000"/>
                <a:pt x="160558" y="126088"/>
                <a:pt x="171450" y="133350"/>
              </a:cubicBezTo>
              <a:cubicBezTo>
                <a:pt x="180975" y="139700"/>
                <a:pt x="185380" y="151686"/>
                <a:pt x="190500" y="161925"/>
              </a:cubicBezTo>
              <a:cubicBezTo>
                <a:pt x="208127" y="197179"/>
                <a:pt x="193247" y="194651"/>
                <a:pt x="209550" y="238125"/>
              </a:cubicBezTo>
              <a:cubicBezTo>
                <a:pt x="213570" y="248844"/>
                <a:pt x="222250" y="257175"/>
                <a:pt x="228600" y="266700"/>
              </a:cubicBezTo>
              <a:cubicBezTo>
                <a:pt x="219075" y="285750"/>
                <a:pt x="217473" y="311636"/>
                <a:pt x="200025" y="323850"/>
              </a:cubicBezTo>
              <a:cubicBezTo>
                <a:pt x="181633" y="336725"/>
                <a:pt x="155801" y="333375"/>
                <a:pt x="133350" y="333375"/>
              </a:cubicBezTo>
              <a:cubicBezTo>
                <a:pt x="88787" y="333375"/>
                <a:pt x="44450" y="327025"/>
                <a:pt x="0" y="323850"/>
              </a:cubicBezTo>
              <a:cubicBezTo>
                <a:pt x="6350" y="307975"/>
                <a:pt x="7691" y="289004"/>
                <a:pt x="19050" y="276225"/>
              </a:cubicBezTo>
              <a:cubicBezTo>
                <a:pt x="34261" y="259113"/>
                <a:pt x="56321" y="249484"/>
                <a:pt x="76200" y="238125"/>
              </a:cubicBezTo>
              <a:cubicBezTo>
                <a:pt x="162301" y="188924"/>
                <a:pt x="140187" y="201382"/>
                <a:pt x="238125" y="190500"/>
              </a:cubicBezTo>
              <a:lnTo>
                <a:pt x="409575" y="200025"/>
              </a:lnTo>
              <a:cubicBezTo>
                <a:pt x="425952" y="204938"/>
                <a:pt x="427314" y="230602"/>
                <a:pt x="428625" y="247650"/>
              </a:cubicBezTo>
              <a:cubicBezTo>
                <a:pt x="430588" y="273172"/>
                <a:pt x="428607" y="300083"/>
                <a:pt x="419100" y="323850"/>
              </a:cubicBezTo>
              <a:cubicBezTo>
                <a:pt x="415734" y="332264"/>
                <a:pt x="354842" y="360741"/>
                <a:pt x="352425" y="361950"/>
              </a:cubicBezTo>
              <a:cubicBezTo>
                <a:pt x="307975" y="355600"/>
                <a:pt x="261932" y="356293"/>
                <a:pt x="219075" y="342900"/>
              </a:cubicBezTo>
              <a:cubicBezTo>
                <a:pt x="208148" y="339485"/>
                <a:pt x="197249" y="325431"/>
                <a:pt x="200025" y="314325"/>
              </a:cubicBezTo>
              <a:cubicBezTo>
                <a:pt x="202460" y="304585"/>
                <a:pt x="219075" y="307975"/>
                <a:pt x="228600" y="304800"/>
              </a:cubicBezTo>
              <a:cubicBezTo>
                <a:pt x="231901" y="318004"/>
                <a:pt x="254465" y="373135"/>
                <a:pt x="219075" y="381000"/>
              </a:cubicBezTo>
              <a:cubicBezTo>
                <a:pt x="196511" y="386014"/>
                <a:pt x="174625" y="368300"/>
                <a:pt x="152400" y="361950"/>
              </a:cubicBezTo>
              <a:cubicBezTo>
                <a:pt x="177800" y="355600"/>
                <a:pt x="202739" y="346983"/>
                <a:pt x="228600" y="342900"/>
              </a:cubicBezTo>
              <a:cubicBezTo>
                <a:pt x="263240" y="337431"/>
                <a:pt x="298499" y="337046"/>
                <a:pt x="333375" y="333375"/>
              </a:cubicBezTo>
              <a:cubicBezTo>
                <a:pt x="358832" y="330695"/>
                <a:pt x="384175" y="327025"/>
                <a:pt x="409575" y="323850"/>
              </a:cubicBezTo>
              <a:cubicBezTo>
                <a:pt x="431800" y="327025"/>
                <a:pt x="456170" y="323335"/>
                <a:pt x="476250" y="333375"/>
              </a:cubicBezTo>
              <a:cubicBezTo>
                <a:pt x="485230" y="337865"/>
                <a:pt x="457715" y="342900"/>
                <a:pt x="447675" y="342900"/>
              </a:cubicBezTo>
              <a:cubicBezTo>
                <a:pt x="320635" y="342900"/>
                <a:pt x="193675" y="336550"/>
                <a:pt x="66675" y="333375"/>
              </a:cubicBezTo>
              <a:cubicBezTo>
                <a:pt x="57150" y="330200"/>
                <a:pt x="38100" y="333890"/>
                <a:pt x="38100" y="323850"/>
              </a:cubicBezTo>
              <a:cubicBezTo>
                <a:pt x="38100" y="307975"/>
                <a:pt x="51152" y="289076"/>
                <a:pt x="66675" y="285750"/>
              </a:cubicBezTo>
              <a:cubicBezTo>
                <a:pt x="100966" y="278402"/>
                <a:pt x="136525" y="292100"/>
                <a:pt x="171450" y="295275"/>
              </a:cubicBezTo>
              <a:cubicBezTo>
                <a:pt x="168275" y="317500"/>
                <a:pt x="142432" y="350811"/>
                <a:pt x="161925" y="361950"/>
              </a:cubicBezTo>
              <a:cubicBezTo>
                <a:pt x="185478" y="375409"/>
                <a:pt x="211808" y="339954"/>
                <a:pt x="238125" y="333375"/>
              </a:cubicBezTo>
              <a:cubicBezTo>
                <a:pt x="262958" y="327167"/>
                <a:pt x="289025" y="327742"/>
                <a:pt x="314325" y="323850"/>
              </a:cubicBezTo>
              <a:cubicBezTo>
                <a:pt x="330326" y="321388"/>
                <a:pt x="346075" y="317500"/>
                <a:pt x="361950" y="314325"/>
              </a:cubicBezTo>
              <a:cubicBezTo>
                <a:pt x="374650" y="320675"/>
                <a:pt x="394457" y="320324"/>
                <a:pt x="400050" y="333375"/>
              </a:cubicBezTo>
              <a:cubicBezTo>
                <a:pt x="406427" y="348255"/>
                <a:pt x="398557" y="366944"/>
                <a:pt x="390525" y="381000"/>
              </a:cubicBezTo>
              <a:cubicBezTo>
                <a:pt x="376427" y="405672"/>
                <a:pt x="321709" y="406757"/>
                <a:pt x="304800" y="409575"/>
              </a:cubicBezTo>
              <a:cubicBezTo>
                <a:pt x="279400" y="406400"/>
                <a:pt x="228600" y="425648"/>
                <a:pt x="228600" y="400050"/>
              </a:cubicBezTo>
              <a:cubicBezTo>
                <a:pt x="228600" y="373868"/>
                <a:pt x="278638" y="382006"/>
                <a:pt x="304800" y="381000"/>
              </a:cubicBezTo>
              <a:lnTo>
                <a:pt x="552450" y="371475"/>
              </a:lnTo>
              <a:cubicBezTo>
                <a:pt x="583270" y="340655"/>
                <a:pt x="581025" y="356370"/>
                <a:pt x="581025" y="333375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625129</xdr:colOff>
      <xdr:row>26</xdr:row>
      <xdr:rowOff>37787</xdr:rowOff>
    </xdr:from>
    <xdr:to>
      <xdr:col>5</xdr:col>
      <xdr:colOff>590550</xdr:colOff>
      <xdr:row>28</xdr:row>
      <xdr:rowOff>76200</xdr:rowOff>
    </xdr:to>
    <xdr:sp macro="" textlink="">
      <xdr:nvSpPr>
        <xdr:cNvPr id="5" name="Forma libre 4"/>
        <xdr:cNvSpPr/>
      </xdr:nvSpPr>
      <xdr:spPr>
        <a:xfrm>
          <a:off x="3673129" y="5076512"/>
          <a:ext cx="727421" cy="419413"/>
        </a:xfrm>
        <a:custGeom>
          <a:avLst/>
          <a:gdLst>
            <a:gd name="connsiteX0" fmla="*/ 184496 w 727421"/>
            <a:gd name="connsiteY0" fmla="*/ 419413 h 419413"/>
            <a:gd name="connsiteX1" fmla="*/ 270221 w 727421"/>
            <a:gd name="connsiteY1" fmla="*/ 305113 h 419413"/>
            <a:gd name="connsiteX2" fmla="*/ 308321 w 727421"/>
            <a:gd name="connsiteY2" fmla="*/ 276538 h 419413"/>
            <a:gd name="connsiteX3" fmla="*/ 346421 w 727421"/>
            <a:gd name="connsiteY3" fmla="*/ 238438 h 419413"/>
            <a:gd name="connsiteX4" fmla="*/ 394046 w 727421"/>
            <a:gd name="connsiteY4" fmla="*/ 209863 h 419413"/>
            <a:gd name="connsiteX5" fmla="*/ 479771 w 727421"/>
            <a:gd name="connsiteY5" fmla="*/ 152713 h 419413"/>
            <a:gd name="connsiteX6" fmla="*/ 536921 w 727421"/>
            <a:gd name="connsiteY6" fmla="*/ 86038 h 419413"/>
            <a:gd name="connsiteX7" fmla="*/ 603596 w 727421"/>
            <a:gd name="connsiteY7" fmla="*/ 9838 h 419413"/>
            <a:gd name="connsiteX8" fmla="*/ 536921 w 727421"/>
            <a:gd name="connsiteY8" fmla="*/ 313 h 419413"/>
            <a:gd name="connsiteX9" fmla="*/ 498821 w 727421"/>
            <a:gd name="connsiteY9" fmla="*/ 19363 h 419413"/>
            <a:gd name="connsiteX10" fmla="*/ 422621 w 727421"/>
            <a:gd name="connsiteY10" fmla="*/ 38413 h 419413"/>
            <a:gd name="connsiteX11" fmla="*/ 289271 w 727421"/>
            <a:gd name="connsiteY11" fmla="*/ 76513 h 419413"/>
            <a:gd name="connsiteX12" fmla="*/ 117821 w 727421"/>
            <a:gd name="connsiteY12" fmla="*/ 114613 h 419413"/>
            <a:gd name="connsiteX13" fmla="*/ 41621 w 727421"/>
            <a:gd name="connsiteY13" fmla="*/ 133663 h 419413"/>
            <a:gd name="connsiteX14" fmla="*/ 13046 w 727421"/>
            <a:gd name="connsiteY14" fmla="*/ 162238 h 419413"/>
            <a:gd name="connsiteX15" fmla="*/ 3521 w 727421"/>
            <a:gd name="connsiteY15" fmla="*/ 190813 h 419413"/>
            <a:gd name="connsiteX16" fmla="*/ 298796 w 727421"/>
            <a:gd name="connsiteY16" fmla="*/ 181288 h 419413"/>
            <a:gd name="connsiteX17" fmla="*/ 308321 w 727421"/>
            <a:gd name="connsiteY17" fmla="*/ 124138 h 419413"/>
            <a:gd name="connsiteX18" fmla="*/ 279746 w 727421"/>
            <a:gd name="connsiteY18" fmla="*/ 133663 h 419413"/>
            <a:gd name="connsiteX19" fmla="*/ 241646 w 727421"/>
            <a:gd name="connsiteY19" fmla="*/ 143188 h 419413"/>
            <a:gd name="connsiteX20" fmla="*/ 241646 w 727421"/>
            <a:gd name="connsiteY20" fmla="*/ 162238 h 419413"/>
            <a:gd name="connsiteX21" fmla="*/ 251171 w 727421"/>
            <a:gd name="connsiteY21" fmla="*/ 200338 h 419413"/>
            <a:gd name="connsiteX22" fmla="*/ 222596 w 727421"/>
            <a:gd name="connsiteY22" fmla="*/ 295588 h 419413"/>
            <a:gd name="connsiteX23" fmla="*/ 203546 w 727421"/>
            <a:gd name="connsiteY23" fmla="*/ 333688 h 419413"/>
            <a:gd name="connsiteX24" fmla="*/ 251171 w 727421"/>
            <a:gd name="connsiteY24" fmla="*/ 324163 h 419413"/>
            <a:gd name="connsiteX25" fmla="*/ 317846 w 727421"/>
            <a:gd name="connsiteY25" fmla="*/ 295588 h 419413"/>
            <a:gd name="connsiteX26" fmla="*/ 336896 w 727421"/>
            <a:gd name="connsiteY26" fmla="*/ 267013 h 419413"/>
            <a:gd name="connsiteX27" fmla="*/ 365471 w 727421"/>
            <a:gd name="connsiteY27" fmla="*/ 247963 h 419413"/>
            <a:gd name="connsiteX28" fmla="*/ 308321 w 727421"/>
            <a:gd name="connsiteY28" fmla="*/ 305113 h 419413"/>
            <a:gd name="connsiteX29" fmla="*/ 260696 w 727421"/>
            <a:gd name="connsiteY29" fmla="*/ 295588 h 419413"/>
            <a:gd name="connsiteX30" fmla="*/ 374996 w 727421"/>
            <a:gd name="connsiteY30" fmla="*/ 276538 h 419413"/>
            <a:gd name="connsiteX31" fmla="*/ 346421 w 727421"/>
            <a:gd name="connsiteY31" fmla="*/ 295588 h 419413"/>
            <a:gd name="connsiteX32" fmla="*/ 374996 w 727421"/>
            <a:gd name="connsiteY32" fmla="*/ 286063 h 419413"/>
            <a:gd name="connsiteX33" fmla="*/ 413096 w 727421"/>
            <a:gd name="connsiteY33" fmla="*/ 305113 h 419413"/>
            <a:gd name="connsiteX34" fmla="*/ 374996 w 727421"/>
            <a:gd name="connsiteY34" fmla="*/ 324163 h 419413"/>
            <a:gd name="connsiteX35" fmla="*/ 336896 w 727421"/>
            <a:gd name="connsiteY35" fmla="*/ 314638 h 419413"/>
            <a:gd name="connsiteX36" fmla="*/ 403571 w 727421"/>
            <a:gd name="connsiteY36" fmla="*/ 324163 h 419413"/>
            <a:gd name="connsiteX37" fmla="*/ 374996 w 727421"/>
            <a:gd name="connsiteY37" fmla="*/ 333688 h 419413"/>
            <a:gd name="connsiteX38" fmla="*/ 327371 w 727421"/>
            <a:gd name="connsiteY38" fmla="*/ 352738 h 419413"/>
            <a:gd name="connsiteX39" fmla="*/ 279746 w 727421"/>
            <a:gd name="connsiteY39" fmla="*/ 343213 h 419413"/>
            <a:gd name="connsiteX40" fmla="*/ 308321 w 727421"/>
            <a:gd name="connsiteY40" fmla="*/ 333688 h 419413"/>
            <a:gd name="connsiteX41" fmla="*/ 355946 w 727421"/>
            <a:gd name="connsiteY41" fmla="*/ 314638 h 419413"/>
            <a:gd name="connsiteX42" fmla="*/ 498821 w 727421"/>
            <a:gd name="connsiteY42" fmla="*/ 295588 h 419413"/>
            <a:gd name="connsiteX43" fmla="*/ 575021 w 727421"/>
            <a:gd name="connsiteY43" fmla="*/ 276538 h 419413"/>
            <a:gd name="connsiteX44" fmla="*/ 670271 w 727421"/>
            <a:gd name="connsiteY44" fmla="*/ 267013 h 419413"/>
            <a:gd name="connsiteX45" fmla="*/ 727421 w 727421"/>
            <a:gd name="connsiteY45" fmla="*/ 257488 h 419413"/>
            <a:gd name="connsiteX46" fmla="*/ 660746 w 727421"/>
            <a:gd name="connsiteY46" fmla="*/ 247963 h 41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</a:cxnLst>
          <a:rect l="l" t="t" r="r" b="b"/>
          <a:pathLst>
            <a:path w="727421" h="419413">
              <a:moveTo>
                <a:pt x="184496" y="419413"/>
              </a:moveTo>
              <a:cubicBezTo>
                <a:pt x="213071" y="381313"/>
                <a:pt x="232121" y="333688"/>
                <a:pt x="270221" y="305113"/>
              </a:cubicBezTo>
              <a:cubicBezTo>
                <a:pt x="282921" y="295588"/>
                <a:pt x="296374" y="286992"/>
                <a:pt x="308321" y="276538"/>
              </a:cubicBezTo>
              <a:cubicBezTo>
                <a:pt x="321838" y="264711"/>
                <a:pt x="332244" y="249465"/>
                <a:pt x="346421" y="238438"/>
              </a:cubicBezTo>
              <a:cubicBezTo>
                <a:pt x="361034" y="227072"/>
                <a:pt x="378879" y="220480"/>
                <a:pt x="394046" y="209863"/>
              </a:cubicBezTo>
              <a:cubicBezTo>
                <a:pt x="482115" y="148215"/>
                <a:pt x="402984" y="191106"/>
                <a:pt x="479771" y="152713"/>
              </a:cubicBezTo>
              <a:cubicBezTo>
                <a:pt x="498821" y="130488"/>
                <a:pt x="516223" y="106736"/>
                <a:pt x="536921" y="86038"/>
              </a:cubicBezTo>
              <a:cubicBezTo>
                <a:pt x="607189" y="15770"/>
                <a:pt x="584041" y="68504"/>
                <a:pt x="603596" y="9838"/>
              </a:cubicBezTo>
              <a:cubicBezTo>
                <a:pt x="581371" y="6663"/>
                <a:pt x="559279" y="-1720"/>
                <a:pt x="536921" y="313"/>
              </a:cubicBezTo>
              <a:cubicBezTo>
                <a:pt x="522780" y="1599"/>
                <a:pt x="512291" y="14873"/>
                <a:pt x="498821" y="19363"/>
              </a:cubicBezTo>
              <a:cubicBezTo>
                <a:pt x="473983" y="27642"/>
                <a:pt x="447880" y="31524"/>
                <a:pt x="422621" y="38413"/>
              </a:cubicBezTo>
              <a:cubicBezTo>
                <a:pt x="378021" y="50577"/>
                <a:pt x="334602" y="67447"/>
                <a:pt x="289271" y="76513"/>
              </a:cubicBezTo>
              <a:cubicBezTo>
                <a:pt x="85171" y="117333"/>
                <a:pt x="292691" y="74258"/>
                <a:pt x="117821" y="114613"/>
              </a:cubicBezTo>
              <a:cubicBezTo>
                <a:pt x="43110" y="131854"/>
                <a:pt x="96247" y="115454"/>
                <a:pt x="41621" y="133663"/>
              </a:cubicBezTo>
              <a:cubicBezTo>
                <a:pt x="32096" y="143188"/>
                <a:pt x="20518" y="151030"/>
                <a:pt x="13046" y="162238"/>
              </a:cubicBezTo>
              <a:cubicBezTo>
                <a:pt x="7477" y="170592"/>
                <a:pt x="-6497" y="190145"/>
                <a:pt x="3521" y="190813"/>
              </a:cubicBezTo>
              <a:cubicBezTo>
                <a:pt x="101779" y="197364"/>
                <a:pt x="200371" y="184463"/>
                <a:pt x="298796" y="181288"/>
              </a:cubicBezTo>
              <a:cubicBezTo>
                <a:pt x="327619" y="174082"/>
                <a:pt x="382151" y="173358"/>
                <a:pt x="308321" y="124138"/>
              </a:cubicBezTo>
              <a:cubicBezTo>
                <a:pt x="299967" y="118569"/>
                <a:pt x="289400" y="130905"/>
                <a:pt x="279746" y="133663"/>
              </a:cubicBezTo>
              <a:cubicBezTo>
                <a:pt x="267159" y="137259"/>
                <a:pt x="254346" y="140013"/>
                <a:pt x="241646" y="143188"/>
              </a:cubicBezTo>
              <a:cubicBezTo>
                <a:pt x="171625" y="213209"/>
                <a:pt x="225892" y="150423"/>
                <a:pt x="241646" y="162238"/>
              </a:cubicBezTo>
              <a:cubicBezTo>
                <a:pt x="252119" y="170093"/>
                <a:pt x="247996" y="187638"/>
                <a:pt x="251171" y="200338"/>
              </a:cubicBezTo>
              <a:cubicBezTo>
                <a:pt x="241646" y="232088"/>
                <a:pt x="233745" y="264371"/>
                <a:pt x="222596" y="295588"/>
              </a:cubicBezTo>
              <a:cubicBezTo>
                <a:pt x="217820" y="308960"/>
                <a:pt x="193506" y="323648"/>
                <a:pt x="203546" y="333688"/>
              </a:cubicBezTo>
              <a:cubicBezTo>
                <a:pt x="214994" y="345136"/>
                <a:pt x="235465" y="328090"/>
                <a:pt x="251171" y="324163"/>
              </a:cubicBezTo>
              <a:cubicBezTo>
                <a:pt x="279201" y="317155"/>
                <a:pt x="290586" y="309218"/>
                <a:pt x="317846" y="295588"/>
              </a:cubicBezTo>
              <a:cubicBezTo>
                <a:pt x="253009" y="279379"/>
                <a:pt x="278458" y="292985"/>
                <a:pt x="336896" y="267013"/>
              </a:cubicBezTo>
              <a:cubicBezTo>
                <a:pt x="347357" y="262364"/>
                <a:pt x="355946" y="254313"/>
                <a:pt x="365471" y="247963"/>
              </a:cubicBezTo>
              <a:cubicBezTo>
                <a:pt x="351691" y="268633"/>
                <a:pt x="336059" y="298949"/>
                <a:pt x="308321" y="305113"/>
              </a:cubicBezTo>
              <a:cubicBezTo>
                <a:pt x="292517" y="308625"/>
                <a:pt x="276571" y="298763"/>
                <a:pt x="260696" y="295588"/>
              </a:cubicBezTo>
              <a:cubicBezTo>
                <a:pt x="297562" y="258722"/>
                <a:pt x="301579" y="239829"/>
                <a:pt x="374996" y="276538"/>
              </a:cubicBezTo>
              <a:cubicBezTo>
                <a:pt x="385235" y="281658"/>
                <a:pt x="346421" y="284140"/>
                <a:pt x="346421" y="295588"/>
              </a:cubicBezTo>
              <a:cubicBezTo>
                <a:pt x="346421" y="305628"/>
                <a:pt x="365471" y="289238"/>
                <a:pt x="374996" y="286063"/>
              </a:cubicBezTo>
              <a:cubicBezTo>
                <a:pt x="387696" y="292413"/>
                <a:pt x="413096" y="290914"/>
                <a:pt x="413096" y="305113"/>
              </a:cubicBezTo>
              <a:cubicBezTo>
                <a:pt x="413096" y="319312"/>
                <a:pt x="389085" y="322402"/>
                <a:pt x="374996" y="324163"/>
              </a:cubicBezTo>
              <a:cubicBezTo>
                <a:pt x="362006" y="325787"/>
                <a:pt x="323805" y="314638"/>
                <a:pt x="336896" y="314638"/>
              </a:cubicBezTo>
              <a:cubicBezTo>
                <a:pt x="359347" y="314638"/>
                <a:pt x="381346" y="320988"/>
                <a:pt x="403571" y="324163"/>
              </a:cubicBezTo>
              <a:cubicBezTo>
                <a:pt x="394046" y="327338"/>
                <a:pt x="384397" y="330163"/>
                <a:pt x="374996" y="333688"/>
              </a:cubicBezTo>
              <a:cubicBezTo>
                <a:pt x="358987" y="339691"/>
                <a:pt x="344384" y="351037"/>
                <a:pt x="327371" y="352738"/>
              </a:cubicBezTo>
              <a:cubicBezTo>
                <a:pt x="311262" y="354349"/>
                <a:pt x="295621" y="346388"/>
                <a:pt x="279746" y="343213"/>
              </a:cubicBezTo>
              <a:cubicBezTo>
                <a:pt x="289271" y="340038"/>
                <a:pt x="298920" y="337213"/>
                <a:pt x="308321" y="333688"/>
              </a:cubicBezTo>
              <a:cubicBezTo>
                <a:pt x="324330" y="327685"/>
                <a:pt x="339359" y="318785"/>
                <a:pt x="355946" y="314638"/>
              </a:cubicBezTo>
              <a:cubicBezTo>
                <a:pt x="376591" y="309477"/>
                <a:pt x="481719" y="298795"/>
                <a:pt x="498821" y="295588"/>
              </a:cubicBezTo>
              <a:cubicBezTo>
                <a:pt x="524554" y="290763"/>
                <a:pt x="549196" y="280842"/>
                <a:pt x="575021" y="276538"/>
              </a:cubicBezTo>
              <a:cubicBezTo>
                <a:pt x="606495" y="271292"/>
                <a:pt x="638609" y="270971"/>
                <a:pt x="670271" y="267013"/>
              </a:cubicBezTo>
              <a:cubicBezTo>
                <a:pt x="689435" y="264618"/>
                <a:pt x="708371" y="260663"/>
                <a:pt x="727421" y="257488"/>
              </a:cubicBezTo>
              <a:lnTo>
                <a:pt x="660746" y="247963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209557</xdr:colOff>
      <xdr:row>15</xdr:row>
      <xdr:rowOff>95249</xdr:rowOff>
    </xdr:from>
    <xdr:to>
      <xdr:col>8</xdr:col>
      <xdr:colOff>476255</xdr:colOff>
      <xdr:row>18</xdr:row>
      <xdr:rowOff>68736</xdr:rowOff>
    </xdr:to>
    <xdr:sp macro="" textlink="">
      <xdr:nvSpPr>
        <xdr:cNvPr id="2" name="Forma libre 1"/>
        <xdr:cNvSpPr/>
      </xdr:nvSpPr>
      <xdr:spPr>
        <a:xfrm rot="16200000">
          <a:off x="5785412" y="2720419"/>
          <a:ext cx="544987" cy="1028698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0</xdr:col>
      <xdr:colOff>19050</xdr:colOff>
      <xdr:row>5</xdr:row>
      <xdr:rowOff>19051</xdr:rowOff>
    </xdr:from>
    <xdr:to>
      <xdr:col>0</xdr:col>
      <xdr:colOff>645531</xdr:colOff>
      <xdr:row>18</xdr:row>
      <xdr:rowOff>180976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81076"/>
          <a:ext cx="626481" cy="2638425"/>
        </a:xfrm>
        <a:prstGeom prst="rect">
          <a:avLst/>
        </a:prstGeom>
      </xdr:spPr>
    </xdr:pic>
    <xdr:clientData/>
  </xdr:twoCellAnchor>
  <xdr:twoCellAnchor>
    <xdr:from>
      <xdr:col>5</xdr:col>
      <xdr:colOff>47625</xdr:colOff>
      <xdr:row>5</xdr:row>
      <xdr:rowOff>85725</xdr:rowOff>
    </xdr:from>
    <xdr:to>
      <xdr:col>5</xdr:col>
      <xdr:colOff>742950</xdr:colOff>
      <xdr:row>5</xdr:row>
      <xdr:rowOff>85725</xdr:rowOff>
    </xdr:to>
    <xdr:cxnSp macro="">
      <xdr:nvCxnSpPr>
        <xdr:cNvPr id="4" name="Conector recto 3"/>
        <xdr:cNvCxnSpPr/>
      </xdr:nvCxnSpPr>
      <xdr:spPr>
        <a:xfrm>
          <a:off x="3857625" y="1047750"/>
          <a:ext cx="695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495300</xdr:colOff>
      <xdr:row>5</xdr:row>
      <xdr:rowOff>95250</xdr:rowOff>
    </xdr:from>
    <xdr:to>
      <xdr:col>7</xdr:col>
      <xdr:colOff>428625</xdr:colOff>
      <xdr:row>5</xdr:row>
      <xdr:rowOff>95250</xdr:rowOff>
    </xdr:to>
    <xdr:cxnSp macro="">
      <xdr:nvCxnSpPr>
        <xdr:cNvPr id="5" name="Conector recto 4"/>
        <xdr:cNvCxnSpPr/>
      </xdr:nvCxnSpPr>
      <xdr:spPr>
        <a:xfrm>
          <a:off x="5067300" y="1057275"/>
          <a:ext cx="695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5</xdr:row>
      <xdr:rowOff>123825</xdr:rowOff>
    </xdr:from>
    <xdr:to>
      <xdr:col>8</xdr:col>
      <xdr:colOff>685800</xdr:colOff>
      <xdr:row>5</xdr:row>
      <xdr:rowOff>123825</xdr:rowOff>
    </xdr:to>
    <xdr:cxnSp macro="">
      <xdr:nvCxnSpPr>
        <xdr:cNvPr id="6" name="Conector recto 5"/>
        <xdr:cNvCxnSpPr/>
      </xdr:nvCxnSpPr>
      <xdr:spPr>
        <a:xfrm>
          <a:off x="6381750" y="1085850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209557</xdr:colOff>
      <xdr:row>34</xdr:row>
      <xdr:rowOff>95249</xdr:rowOff>
    </xdr:from>
    <xdr:to>
      <xdr:col>8</xdr:col>
      <xdr:colOff>476255</xdr:colOff>
      <xdr:row>37</xdr:row>
      <xdr:rowOff>68736</xdr:rowOff>
    </xdr:to>
    <xdr:sp macro="" textlink="">
      <xdr:nvSpPr>
        <xdr:cNvPr id="7" name="Forma libre 6"/>
        <xdr:cNvSpPr/>
      </xdr:nvSpPr>
      <xdr:spPr>
        <a:xfrm rot="16200000">
          <a:off x="5780650" y="6363731"/>
          <a:ext cx="554512" cy="1028698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0</xdr:col>
      <xdr:colOff>19050</xdr:colOff>
      <xdr:row>24</xdr:row>
      <xdr:rowOff>28576</xdr:rowOff>
    </xdr:from>
    <xdr:ext cx="626481" cy="2628900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629151"/>
          <a:ext cx="626481" cy="2628900"/>
        </a:xfrm>
        <a:prstGeom prst="rect">
          <a:avLst/>
        </a:prstGeom>
      </xdr:spPr>
    </xdr:pic>
    <xdr:clientData/>
  </xdr:oneCellAnchor>
  <xdr:twoCellAnchor>
    <xdr:from>
      <xdr:col>14</xdr:col>
      <xdr:colOff>675243</xdr:colOff>
      <xdr:row>25</xdr:row>
      <xdr:rowOff>39132</xdr:rowOff>
    </xdr:from>
    <xdr:to>
      <xdr:col>15</xdr:col>
      <xdr:colOff>467755</xdr:colOff>
      <xdr:row>30</xdr:row>
      <xdr:rowOff>115330</xdr:rowOff>
    </xdr:to>
    <xdr:sp macro="" textlink="">
      <xdr:nvSpPr>
        <xdr:cNvPr id="12" name="Forma libre 11"/>
        <xdr:cNvSpPr/>
      </xdr:nvSpPr>
      <xdr:spPr>
        <a:xfrm>
          <a:off x="11343243" y="4830207"/>
          <a:ext cx="554512" cy="1028698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133349</xdr:colOff>
      <xdr:row>25</xdr:row>
      <xdr:rowOff>0</xdr:rowOff>
    </xdr:from>
    <xdr:to>
      <xdr:col>14</xdr:col>
      <xdr:colOff>695323</xdr:colOff>
      <xdr:row>31</xdr:row>
      <xdr:rowOff>47625</xdr:rowOff>
    </xdr:to>
    <xdr:sp macro="" textlink="">
      <xdr:nvSpPr>
        <xdr:cNvPr id="13" name="CuadroTexto 12"/>
        <xdr:cNvSpPr txBox="1"/>
      </xdr:nvSpPr>
      <xdr:spPr>
        <a:xfrm rot="5400000">
          <a:off x="10487023" y="5105401"/>
          <a:ext cx="1190625" cy="561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>
              <a:latin typeface="Times New Roman" panose="02020603050405020304" pitchFamily="18" charset="0"/>
              <a:cs typeface="Times New Roman" panose="02020603050405020304" pitchFamily="18" charset="0"/>
            </a:rPr>
            <a:t>Juan Perez</a:t>
          </a:r>
        </a:p>
        <a:p>
          <a:r>
            <a:rPr lang="es-AR" sz="1100">
              <a:latin typeface="Times New Roman" panose="02020603050405020304" pitchFamily="18" charset="0"/>
              <a:cs typeface="Times New Roman" panose="02020603050405020304" pitchFamily="18" charset="0"/>
            </a:rPr>
            <a:t>DNI:3322222</a:t>
          </a:r>
          <a:r>
            <a:rPr lang="es-AR" sz="1100"/>
            <a:t>	</a:t>
          </a:r>
        </a:p>
      </xdr:txBody>
    </xdr:sp>
    <xdr:clientData/>
  </xdr:twoCellAnchor>
  <xdr:oneCellAnchor>
    <xdr:from>
      <xdr:col>0</xdr:col>
      <xdr:colOff>0</xdr:colOff>
      <xdr:row>47</xdr:row>
      <xdr:rowOff>19050</xdr:rowOff>
    </xdr:from>
    <xdr:ext cx="626481" cy="26289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29700"/>
          <a:ext cx="626481" cy="2628900"/>
        </a:xfrm>
        <a:prstGeom prst="rect">
          <a:avLst/>
        </a:prstGeom>
      </xdr:spPr>
    </xdr:pic>
    <xdr:clientData/>
  </xdr:oneCellAnchor>
  <xdr:twoCellAnchor>
    <xdr:from>
      <xdr:col>7</xdr:col>
      <xdr:colOff>209557</xdr:colOff>
      <xdr:row>57</xdr:row>
      <xdr:rowOff>95249</xdr:rowOff>
    </xdr:from>
    <xdr:to>
      <xdr:col>8</xdr:col>
      <xdr:colOff>476255</xdr:colOff>
      <xdr:row>60</xdr:row>
      <xdr:rowOff>68736</xdr:rowOff>
    </xdr:to>
    <xdr:sp macro="" textlink="">
      <xdr:nvSpPr>
        <xdr:cNvPr id="16" name="Forma libre 15"/>
        <xdr:cNvSpPr/>
      </xdr:nvSpPr>
      <xdr:spPr>
        <a:xfrm rot="16200000">
          <a:off x="5785412" y="10769044"/>
          <a:ext cx="544987" cy="1028698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104775</xdr:colOff>
      <xdr:row>48</xdr:row>
      <xdr:rowOff>95250</xdr:rowOff>
    </xdr:from>
    <xdr:to>
      <xdr:col>2</xdr:col>
      <xdr:colOff>495300</xdr:colOff>
      <xdr:row>48</xdr:row>
      <xdr:rowOff>95250</xdr:rowOff>
    </xdr:to>
    <xdr:cxnSp macro="">
      <xdr:nvCxnSpPr>
        <xdr:cNvPr id="17" name="Conector recto 16"/>
        <xdr:cNvCxnSpPr/>
      </xdr:nvCxnSpPr>
      <xdr:spPr>
        <a:xfrm>
          <a:off x="1628775" y="9296400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25</xdr:row>
      <xdr:rowOff>85725</xdr:rowOff>
    </xdr:from>
    <xdr:to>
      <xdr:col>2</xdr:col>
      <xdr:colOff>581025</xdr:colOff>
      <xdr:row>25</xdr:row>
      <xdr:rowOff>85725</xdr:rowOff>
    </xdr:to>
    <xdr:cxnSp macro="">
      <xdr:nvCxnSpPr>
        <xdr:cNvPr id="18" name="Conector recto 17"/>
        <xdr:cNvCxnSpPr/>
      </xdr:nvCxnSpPr>
      <xdr:spPr>
        <a:xfrm>
          <a:off x="1714500" y="4876800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6</xdr:row>
      <xdr:rowOff>104775</xdr:rowOff>
    </xdr:from>
    <xdr:to>
      <xdr:col>2</xdr:col>
      <xdr:colOff>581025</xdr:colOff>
      <xdr:row>6</xdr:row>
      <xdr:rowOff>104775</xdr:rowOff>
    </xdr:to>
    <xdr:cxnSp macro="">
      <xdr:nvCxnSpPr>
        <xdr:cNvPr id="19" name="Conector recto 18"/>
        <xdr:cNvCxnSpPr/>
      </xdr:nvCxnSpPr>
      <xdr:spPr>
        <a:xfrm>
          <a:off x="1714500" y="1257300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9525</xdr:colOff>
      <xdr:row>73</xdr:row>
      <xdr:rowOff>28575</xdr:rowOff>
    </xdr:from>
    <xdr:ext cx="626481" cy="2628900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4011275"/>
          <a:ext cx="626481" cy="2628900"/>
        </a:xfrm>
        <a:prstGeom prst="rect">
          <a:avLst/>
        </a:prstGeom>
      </xdr:spPr>
    </xdr:pic>
    <xdr:clientData/>
  </xdr:oneCellAnchor>
  <xdr:twoCellAnchor>
    <xdr:from>
      <xdr:col>7</xdr:col>
      <xdr:colOff>209557</xdr:colOff>
      <xdr:row>83</xdr:row>
      <xdr:rowOff>95249</xdr:rowOff>
    </xdr:from>
    <xdr:to>
      <xdr:col>8</xdr:col>
      <xdr:colOff>476255</xdr:colOff>
      <xdr:row>86</xdr:row>
      <xdr:rowOff>68736</xdr:rowOff>
    </xdr:to>
    <xdr:sp macro="" textlink="">
      <xdr:nvSpPr>
        <xdr:cNvPr id="21" name="Forma libre 20"/>
        <xdr:cNvSpPr/>
      </xdr:nvSpPr>
      <xdr:spPr>
        <a:xfrm rot="16200000">
          <a:off x="5785412" y="15741094"/>
          <a:ext cx="544987" cy="1028698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104775</xdr:colOff>
      <xdr:row>74</xdr:row>
      <xdr:rowOff>95250</xdr:rowOff>
    </xdr:from>
    <xdr:to>
      <xdr:col>2</xdr:col>
      <xdr:colOff>495300</xdr:colOff>
      <xdr:row>74</xdr:row>
      <xdr:rowOff>95250</xdr:rowOff>
    </xdr:to>
    <xdr:cxnSp macro="">
      <xdr:nvCxnSpPr>
        <xdr:cNvPr id="22" name="Conector recto 21"/>
        <xdr:cNvCxnSpPr/>
      </xdr:nvCxnSpPr>
      <xdr:spPr>
        <a:xfrm>
          <a:off x="1628775" y="14268450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0</xdr:colOff>
      <xdr:row>90</xdr:row>
      <xdr:rowOff>0</xdr:rowOff>
    </xdr:from>
    <xdr:ext cx="6163226" cy="2722284"/>
    <xdr:sp macro="" textlink="">
      <xdr:nvSpPr>
        <xdr:cNvPr id="23" name="CuadroTexto 22"/>
        <xdr:cNvSpPr txBox="1"/>
      </xdr:nvSpPr>
      <xdr:spPr>
        <a:xfrm>
          <a:off x="0" y="17230725"/>
          <a:ext cx="6163226" cy="27222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  <a:endParaRPr lang="es-AR" sz="2800" i="1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66900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52825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361950</xdr:colOff>
      <xdr:row>4</xdr:row>
      <xdr:rowOff>133350</xdr:rowOff>
    </xdr:from>
    <xdr:to>
      <xdr:col>5</xdr:col>
      <xdr:colOff>428625</xdr:colOff>
      <xdr:row>7</xdr:row>
      <xdr:rowOff>180975</xdr:rowOff>
    </xdr:to>
    <xdr:sp macro="" textlink="">
      <xdr:nvSpPr>
        <xdr:cNvPr id="5" name="CuadroTexto 4"/>
        <xdr:cNvSpPr txBox="1"/>
      </xdr:nvSpPr>
      <xdr:spPr>
        <a:xfrm>
          <a:off x="3409950" y="904875"/>
          <a:ext cx="828675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800"/>
            <a:t>DOCUMENTO</a:t>
          </a:r>
          <a:r>
            <a:rPr lang="es-AR" sz="800" baseline="0"/>
            <a:t> NO VALIDO COMO FACTURA</a:t>
          </a:r>
          <a:endParaRPr lang="es-AR" sz="8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6" name="CuadroTexto 5"/>
        <xdr:cNvSpPr txBox="1"/>
      </xdr:nvSpPr>
      <xdr:spPr>
        <a:xfrm>
          <a:off x="3571875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X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381853" cy="374141"/>
    <xdr:sp macro="" textlink="">
      <xdr:nvSpPr>
        <xdr:cNvPr id="7" name="CuadroTexto 6"/>
        <xdr:cNvSpPr txBox="1"/>
      </xdr:nvSpPr>
      <xdr:spPr>
        <a:xfrm>
          <a:off x="4953000" y="200025"/>
          <a:ext cx="1381853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Presupuesto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8" name="CuadroTexto 7"/>
        <xdr:cNvSpPr txBox="1"/>
      </xdr:nvSpPr>
      <xdr:spPr>
        <a:xfrm>
          <a:off x="4962525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000123123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9" name="Conector recto 8"/>
        <xdr:cNvCxnSpPr/>
      </xdr:nvCxnSpPr>
      <xdr:spPr>
        <a:xfrm>
          <a:off x="742950" y="1638300"/>
          <a:ext cx="6143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228600</xdr:colOff>
      <xdr:row>8</xdr:row>
      <xdr:rowOff>133350</xdr:rowOff>
    </xdr:from>
    <xdr:ext cx="5667375" cy="436786"/>
    <xdr:sp macro="" textlink="">
      <xdr:nvSpPr>
        <xdr:cNvPr id="10" name="CuadroTexto 9"/>
        <xdr:cNvSpPr txBox="1"/>
      </xdr:nvSpPr>
      <xdr:spPr>
        <a:xfrm>
          <a:off x="990600" y="1666875"/>
          <a:ext cx="566737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AR" sz="1100" b="1"/>
            <a:t>Señores:  </a:t>
          </a:r>
          <a:r>
            <a:rPr lang="es-AR" sz="1100" i="1"/>
            <a:t>Juan Perez</a:t>
          </a:r>
          <a:r>
            <a:rPr lang="es-AR" sz="1100"/>
            <a:t>			</a:t>
          </a:r>
          <a:r>
            <a:rPr lang="es-AR" sz="1100" b="1"/>
            <a:t>Localidad: </a:t>
          </a:r>
          <a:r>
            <a:rPr lang="es-AR" sz="1100" i="1"/>
            <a:t>Mar</a:t>
          </a:r>
          <a:r>
            <a:rPr lang="es-AR" sz="1100" i="1" baseline="0"/>
            <a:t> del Plata</a:t>
          </a:r>
        </a:p>
        <a:p>
          <a:r>
            <a:rPr lang="es-AR" sz="1100" b="1" baseline="0"/>
            <a:t>Domicilio: </a:t>
          </a:r>
          <a:r>
            <a:rPr lang="es-AR" sz="1100" i="1" baseline="0"/>
            <a:t>Dorrego 12345</a:t>
          </a:r>
          <a:r>
            <a:rPr lang="es-AR" sz="1100" baseline="0"/>
            <a:t>			</a:t>
          </a:r>
          <a:r>
            <a:rPr lang="es-AR" sz="1100" b="1" baseline="0"/>
            <a:t>Telefono: </a:t>
          </a:r>
          <a:r>
            <a:rPr lang="es-AR" sz="1100" i="1" baseline="0"/>
            <a:t>471-1111</a:t>
          </a:r>
          <a:endParaRPr lang="es-AR" sz="1100" i="1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1" name="Conector recto 10"/>
        <xdr:cNvCxnSpPr/>
      </xdr:nvCxnSpPr>
      <xdr:spPr>
        <a:xfrm>
          <a:off x="771525" y="2247900"/>
          <a:ext cx="6105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123826</xdr:colOff>
      <xdr:row>30</xdr:row>
      <xdr:rowOff>104775</xdr:rowOff>
    </xdr:from>
    <xdr:to>
      <xdr:col>3</xdr:col>
      <xdr:colOff>542926</xdr:colOff>
      <xdr:row>33</xdr:row>
      <xdr:rowOff>28575</xdr:rowOff>
    </xdr:to>
    <xdr:sp macro="" textlink="">
      <xdr:nvSpPr>
        <xdr:cNvPr id="12" name="CuadroTexto 11"/>
        <xdr:cNvSpPr txBox="1"/>
      </xdr:nvSpPr>
      <xdr:spPr>
        <a:xfrm>
          <a:off x="885826" y="5848350"/>
          <a:ext cx="1943100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 b="1" i="1"/>
            <a:t>Fecha Estimada de entrega:</a:t>
          </a:r>
        </a:p>
        <a:p>
          <a:r>
            <a:rPr lang="es-AR" sz="1100" b="1" i="1"/>
            <a:t>15/07/2016</a:t>
          </a:r>
        </a:p>
      </xdr:txBody>
    </xdr:sp>
    <xdr:clientData/>
  </xdr:twoCellAnchor>
  <xdr:oneCellAnchor>
    <xdr:from>
      <xdr:col>0</xdr:col>
      <xdr:colOff>695325</xdr:colOff>
      <xdr:row>34</xdr:row>
      <xdr:rowOff>142875</xdr:rowOff>
    </xdr:from>
    <xdr:ext cx="7397794" cy="4913909"/>
    <xdr:sp macro="" textlink="">
      <xdr:nvSpPr>
        <xdr:cNvPr id="13" name="CuadroTexto 12"/>
        <xdr:cNvSpPr txBox="1"/>
      </xdr:nvSpPr>
      <xdr:spPr>
        <a:xfrm>
          <a:off x="695325" y="6657975"/>
          <a:ext cx="7397794" cy="4913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Suma {= SUMA (I14: I28)}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Resta {=I29-I30}</a:t>
          </a:r>
          <a:endParaRPr lang="es-AR" sz="2800" i="1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4</xdr:row>
      <xdr:rowOff>0</xdr:rowOff>
    </xdr:from>
    <xdr:ext cx="626481" cy="312420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71525"/>
          <a:ext cx="626481" cy="3124200"/>
        </a:xfrm>
        <a:prstGeom prst="rect">
          <a:avLst/>
        </a:prstGeom>
      </xdr:spPr>
    </xdr:pic>
    <xdr:clientData/>
  </xdr:oneCellAnchor>
  <xdr:twoCellAnchor>
    <xdr:from>
      <xdr:col>2</xdr:col>
      <xdr:colOff>619125</xdr:colOff>
      <xdr:row>7</xdr:row>
      <xdr:rowOff>200025</xdr:rowOff>
    </xdr:from>
    <xdr:to>
      <xdr:col>3</xdr:col>
      <xdr:colOff>228600</xdr:colOff>
      <xdr:row>7</xdr:row>
      <xdr:rowOff>200025</xdr:rowOff>
    </xdr:to>
    <xdr:cxnSp macro="">
      <xdr:nvCxnSpPr>
        <xdr:cNvPr id="3" name="Conector recto 2"/>
        <xdr:cNvCxnSpPr/>
      </xdr:nvCxnSpPr>
      <xdr:spPr>
        <a:xfrm>
          <a:off x="2038350" y="1590675"/>
          <a:ext cx="371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542925</xdr:colOff>
      <xdr:row>7</xdr:row>
      <xdr:rowOff>238125</xdr:rowOff>
    </xdr:from>
    <xdr:to>
      <xdr:col>9</xdr:col>
      <xdr:colOff>523875</xdr:colOff>
      <xdr:row>7</xdr:row>
      <xdr:rowOff>238125</xdr:rowOff>
    </xdr:to>
    <xdr:cxnSp macro="">
      <xdr:nvCxnSpPr>
        <xdr:cNvPr id="4" name="Conector recto 3"/>
        <xdr:cNvCxnSpPr/>
      </xdr:nvCxnSpPr>
      <xdr:spPr>
        <a:xfrm>
          <a:off x="2724150" y="1628775"/>
          <a:ext cx="4552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533400</xdr:colOff>
      <xdr:row>9</xdr:row>
      <xdr:rowOff>209550</xdr:rowOff>
    </xdr:from>
    <xdr:to>
      <xdr:col>9</xdr:col>
      <xdr:colOff>514350</xdr:colOff>
      <xdr:row>9</xdr:row>
      <xdr:rowOff>209550</xdr:rowOff>
    </xdr:to>
    <xdr:cxnSp macro="">
      <xdr:nvCxnSpPr>
        <xdr:cNvPr id="5" name="Conector recto 4"/>
        <xdr:cNvCxnSpPr/>
      </xdr:nvCxnSpPr>
      <xdr:spPr>
        <a:xfrm>
          <a:off x="2714625" y="2057400"/>
          <a:ext cx="4552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542925</xdr:colOff>
      <xdr:row>11</xdr:row>
      <xdr:rowOff>200025</xdr:rowOff>
    </xdr:from>
    <xdr:to>
      <xdr:col>9</xdr:col>
      <xdr:colOff>523875</xdr:colOff>
      <xdr:row>11</xdr:row>
      <xdr:rowOff>200025</xdr:rowOff>
    </xdr:to>
    <xdr:cxnSp macro="">
      <xdr:nvCxnSpPr>
        <xdr:cNvPr id="6" name="Conector recto 5"/>
        <xdr:cNvCxnSpPr/>
      </xdr:nvCxnSpPr>
      <xdr:spPr>
        <a:xfrm>
          <a:off x="2724150" y="2476500"/>
          <a:ext cx="4552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390525</xdr:colOff>
      <xdr:row>15</xdr:row>
      <xdr:rowOff>219075</xdr:rowOff>
    </xdr:from>
    <xdr:to>
      <xdr:col>4</xdr:col>
      <xdr:colOff>190500</xdr:colOff>
      <xdr:row>15</xdr:row>
      <xdr:rowOff>219075</xdr:rowOff>
    </xdr:to>
    <xdr:cxnSp macro="">
      <xdr:nvCxnSpPr>
        <xdr:cNvPr id="7" name="Conector recto 6"/>
        <xdr:cNvCxnSpPr/>
      </xdr:nvCxnSpPr>
      <xdr:spPr>
        <a:xfrm>
          <a:off x="1809750" y="3314700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676275</xdr:colOff>
      <xdr:row>19</xdr:row>
      <xdr:rowOff>47625</xdr:rowOff>
    </xdr:from>
    <xdr:ext cx="6204071" cy="2722284"/>
    <xdr:sp macro="" textlink="">
      <xdr:nvSpPr>
        <xdr:cNvPr id="8" name="CuadroTexto 7"/>
        <xdr:cNvSpPr txBox="1"/>
      </xdr:nvSpPr>
      <xdr:spPr>
        <a:xfrm>
          <a:off x="676275" y="3962400"/>
          <a:ext cx="6204071" cy="27222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modelo: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Borrar contorno de celdas</a:t>
          </a:r>
          <a:endParaRPr lang="es-AR" sz="2800" i="1"/>
        </a:p>
      </xdr:txBody>
    </xdr:sp>
    <xdr:clientData/>
  </xdr:oneCellAnchor>
  <xdr:twoCellAnchor>
    <xdr:from>
      <xdr:col>7</xdr:col>
      <xdr:colOff>38100</xdr:colOff>
      <xdr:row>14</xdr:row>
      <xdr:rowOff>76199</xdr:rowOff>
    </xdr:from>
    <xdr:to>
      <xdr:col>9</xdr:col>
      <xdr:colOff>209553</xdr:colOff>
      <xdr:row>18</xdr:row>
      <xdr:rowOff>123822</xdr:rowOff>
    </xdr:to>
    <xdr:sp macro="" textlink="">
      <xdr:nvSpPr>
        <xdr:cNvPr id="9" name="Forma libre 8"/>
        <xdr:cNvSpPr/>
      </xdr:nvSpPr>
      <xdr:spPr>
        <a:xfrm rot="16200000">
          <a:off x="5681665" y="2557459"/>
          <a:ext cx="866773" cy="1695453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13</xdr:col>
      <xdr:colOff>333375</xdr:colOff>
      <xdr:row>4</xdr:row>
      <xdr:rowOff>95251</xdr:rowOff>
    </xdr:from>
    <xdr:to>
      <xdr:col>13</xdr:col>
      <xdr:colOff>1028700</xdr:colOff>
      <xdr:row>8</xdr:row>
      <xdr:rowOff>763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600" y="866776"/>
          <a:ext cx="695325" cy="667512"/>
        </a:xfrm>
        <a:prstGeom prst="rect">
          <a:avLst/>
        </a:prstGeom>
      </xdr:spPr>
    </xdr:pic>
    <xdr:clientData/>
  </xdr:twoCellAnchor>
  <xdr:twoCellAnchor>
    <xdr:from>
      <xdr:col>13</xdr:col>
      <xdr:colOff>238125</xdr:colOff>
      <xdr:row>8</xdr:row>
      <xdr:rowOff>0</xdr:rowOff>
    </xdr:from>
    <xdr:to>
      <xdr:col>15</xdr:col>
      <xdr:colOff>581025</xdr:colOff>
      <xdr:row>10</xdr:row>
      <xdr:rowOff>152399</xdr:rowOff>
    </xdr:to>
    <xdr:sp macro="" textlink="">
      <xdr:nvSpPr>
        <xdr:cNvPr id="11" name="CuadroTexto 10"/>
        <xdr:cNvSpPr txBox="1"/>
      </xdr:nvSpPr>
      <xdr:spPr>
        <a:xfrm>
          <a:off x="10039350" y="1657350"/>
          <a:ext cx="2543175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16</xdr:col>
      <xdr:colOff>304800</xdr:colOff>
      <xdr:row>4</xdr:row>
      <xdr:rowOff>66675</xdr:rowOff>
    </xdr:from>
    <xdr:to>
      <xdr:col>17</xdr:col>
      <xdr:colOff>200025</xdr:colOff>
      <xdr:row>7</xdr:row>
      <xdr:rowOff>76200</xdr:rowOff>
    </xdr:to>
    <xdr:sp macro="" textlink="">
      <xdr:nvSpPr>
        <xdr:cNvPr id="12" name="Rectángulo 11"/>
        <xdr:cNvSpPr/>
      </xdr:nvSpPr>
      <xdr:spPr>
        <a:xfrm>
          <a:off x="13068300" y="838200"/>
          <a:ext cx="457200" cy="628650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16</xdr:col>
      <xdr:colOff>304800</xdr:colOff>
      <xdr:row>3</xdr:row>
      <xdr:rowOff>161925</xdr:rowOff>
    </xdr:from>
    <xdr:to>
      <xdr:col>17</xdr:col>
      <xdr:colOff>180975</xdr:colOff>
      <xdr:row>7</xdr:row>
      <xdr:rowOff>85726</xdr:rowOff>
    </xdr:to>
    <xdr:sp macro="" textlink="">
      <xdr:nvSpPr>
        <xdr:cNvPr id="13" name="CuadroTexto 12"/>
        <xdr:cNvSpPr txBox="1"/>
      </xdr:nvSpPr>
      <xdr:spPr>
        <a:xfrm>
          <a:off x="13068300" y="733425"/>
          <a:ext cx="438150" cy="74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X</a:t>
          </a:r>
        </a:p>
      </xdr:txBody>
    </xdr:sp>
    <xdr:clientData/>
  </xdr:twoCellAnchor>
  <xdr:oneCellAnchor>
    <xdr:from>
      <xdr:col>18</xdr:col>
      <xdr:colOff>381000</xdr:colOff>
      <xdr:row>4</xdr:row>
      <xdr:rowOff>0</xdr:rowOff>
    </xdr:from>
    <xdr:ext cx="896464" cy="374141"/>
    <xdr:sp macro="" textlink="">
      <xdr:nvSpPr>
        <xdr:cNvPr id="14" name="CuadroTexto 13"/>
        <xdr:cNvSpPr txBox="1"/>
      </xdr:nvSpPr>
      <xdr:spPr>
        <a:xfrm>
          <a:off x="14916150" y="771525"/>
          <a:ext cx="896464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RECIBO</a:t>
          </a:r>
        </a:p>
      </xdr:txBody>
    </xdr:sp>
    <xdr:clientData/>
  </xdr:oneCellAnchor>
  <xdr:twoCellAnchor>
    <xdr:from>
      <xdr:col>18</xdr:col>
      <xdr:colOff>390525</xdr:colOff>
      <xdr:row>6</xdr:row>
      <xdr:rowOff>0</xdr:rowOff>
    </xdr:from>
    <xdr:to>
      <xdr:col>20</xdr:col>
      <xdr:colOff>504825</xdr:colOff>
      <xdr:row>7</xdr:row>
      <xdr:rowOff>180975</xdr:rowOff>
    </xdr:to>
    <xdr:sp macro="" textlink="">
      <xdr:nvSpPr>
        <xdr:cNvPr id="15" name="CuadroTexto 14"/>
        <xdr:cNvSpPr txBox="1"/>
      </xdr:nvSpPr>
      <xdr:spPr>
        <a:xfrm>
          <a:off x="14925675" y="1200150"/>
          <a:ext cx="19431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0001- 0000056200</a:t>
          </a:r>
          <a:endParaRPr lang="es-AR" sz="1200" b="1"/>
        </a:p>
      </xdr:txBody>
    </xdr:sp>
    <xdr:clientData/>
  </xdr:twoCellAnchor>
  <xdr:twoCellAnchor>
    <xdr:from>
      <xdr:col>12</xdr:col>
      <xdr:colOff>1143000</xdr:colOff>
      <xdr:row>11</xdr:row>
      <xdr:rowOff>104775</xdr:rowOff>
    </xdr:from>
    <xdr:to>
      <xdr:col>21</xdr:col>
      <xdr:colOff>0</xdr:colOff>
      <xdr:row>11</xdr:row>
      <xdr:rowOff>123825</xdr:rowOff>
    </xdr:to>
    <xdr:cxnSp macro="">
      <xdr:nvCxnSpPr>
        <xdr:cNvPr id="16" name="Conector recto 15"/>
        <xdr:cNvCxnSpPr/>
      </xdr:nvCxnSpPr>
      <xdr:spPr>
        <a:xfrm flipV="1">
          <a:off x="10287000" y="2381250"/>
          <a:ext cx="741997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28575</xdr:colOff>
      <xdr:row>11</xdr:row>
      <xdr:rowOff>161924</xdr:rowOff>
    </xdr:from>
    <xdr:ext cx="5667375" cy="581025"/>
    <xdr:sp macro="" textlink="">
      <xdr:nvSpPr>
        <xdr:cNvPr id="17" name="CuadroTexto 16"/>
        <xdr:cNvSpPr txBox="1"/>
      </xdr:nvSpPr>
      <xdr:spPr>
        <a:xfrm>
          <a:off x="9829800" y="243839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Señor/es:  </a:t>
          </a:r>
          <a:r>
            <a:rPr lang="es-AR" sz="1000" i="1"/>
            <a:t>Coca</a:t>
          </a:r>
          <a:r>
            <a:rPr lang="es-AR" sz="1000" i="1" baseline="0"/>
            <a:t> Cola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Responsable I. 			Cuit: </a:t>
          </a:r>
          <a:r>
            <a:rPr lang="es-AR" sz="1000" b="0" i="1" baseline="0"/>
            <a:t>20-42281230-9</a:t>
          </a:r>
          <a:endParaRPr lang="es-AR" sz="1000" b="0" i="1"/>
        </a:p>
      </xdr:txBody>
    </xdr:sp>
    <xdr:clientData/>
  </xdr:oneCellAnchor>
  <xdr:twoCellAnchor>
    <xdr:from>
      <xdr:col>13</xdr:col>
      <xdr:colOff>9525</xdr:colOff>
      <xdr:row>14</xdr:row>
      <xdr:rowOff>142875</xdr:rowOff>
    </xdr:from>
    <xdr:to>
      <xdr:col>20</xdr:col>
      <xdr:colOff>752475</xdr:colOff>
      <xdr:row>14</xdr:row>
      <xdr:rowOff>142875</xdr:rowOff>
    </xdr:to>
    <xdr:cxnSp macro="">
      <xdr:nvCxnSpPr>
        <xdr:cNvPr id="18" name="Conector recto 17"/>
        <xdr:cNvCxnSpPr/>
      </xdr:nvCxnSpPr>
      <xdr:spPr>
        <a:xfrm>
          <a:off x="9810750" y="3038475"/>
          <a:ext cx="7229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13</xdr:row>
      <xdr:rowOff>114300</xdr:rowOff>
    </xdr:from>
    <xdr:to>
      <xdr:col>14</xdr:col>
      <xdr:colOff>466725</xdr:colOff>
      <xdr:row>14</xdr:row>
      <xdr:rowOff>66675</xdr:rowOff>
    </xdr:to>
    <xdr:sp macro="" textlink="">
      <xdr:nvSpPr>
        <xdr:cNvPr id="20" name="Rectángulo 19"/>
        <xdr:cNvSpPr/>
      </xdr:nvSpPr>
      <xdr:spPr>
        <a:xfrm>
          <a:off x="11563350" y="281940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333375</xdr:colOff>
      <xdr:row>13</xdr:row>
      <xdr:rowOff>66675</xdr:rowOff>
    </xdr:from>
    <xdr:to>
      <xdr:col>14</xdr:col>
      <xdr:colOff>476250</xdr:colOff>
      <xdr:row>14</xdr:row>
      <xdr:rowOff>104775</xdr:rowOff>
    </xdr:to>
    <xdr:sp macro="" textlink="">
      <xdr:nvSpPr>
        <xdr:cNvPr id="21" name="Multiplicar 20"/>
        <xdr:cNvSpPr/>
      </xdr:nvSpPr>
      <xdr:spPr>
        <a:xfrm>
          <a:off x="11572875" y="27717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161925</xdr:colOff>
      <xdr:row>16</xdr:row>
      <xdr:rowOff>0</xdr:rowOff>
    </xdr:from>
    <xdr:to>
      <xdr:col>20</xdr:col>
      <xdr:colOff>142875</xdr:colOff>
      <xdr:row>16</xdr:row>
      <xdr:rowOff>0</xdr:rowOff>
    </xdr:to>
    <xdr:cxnSp macro="">
      <xdr:nvCxnSpPr>
        <xdr:cNvPr id="22" name="Conector recto 21"/>
        <xdr:cNvCxnSpPr/>
      </xdr:nvCxnSpPr>
      <xdr:spPr>
        <a:xfrm>
          <a:off x="11401425" y="3333750"/>
          <a:ext cx="510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180975</xdr:colOff>
      <xdr:row>18</xdr:row>
      <xdr:rowOff>0</xdr:rowOff>
    </xdr:from>
    <xdr:to>
      <xdr:col>20</xdr:col>
      <xdr:colOff>161925</xdr:colOff>
      <xdr:row>18</xdr:row>
      <xdr:rowOff>0</xdr:rowOff>
    </xdr:to>
    <xdr:cxnSp macro="">
      <xdr:nvCxnSpPr>
        <xdr:cNvPr id="23" name="Conector recto 22"/>
        <xdr:cNvCxnSpPr/>
      </xdr:nvCxnSpPr>
      <xdr:spPr>
        <a:xfrm>
          <a:off x="11420475" y="3714750"/>
          <a:ext cx="510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190500</xdr:colOff>
      <xdr:row>19</xdr:row>
      <xdr:rowOff>133350</xdr:rowOff>
    </xdr:from>
    <xdr:to>
      <xdr:col>20</xdr:col>
      <xdr:colOff>171450</xdr:colOff>
      <xdr:row>19</xdr:row>
      <xdr:rowOff>133350</xdr:rowOff>
    </xdr:to>
    <xdr:cxnSp macro="">
      <xdr:nvCxnSpPr>
        <xdr:cNvPr id="24" name="Conector recto 23"/>
        <xdr:cNvCxnSpPr/>
      </xdr:nvCxnSpPr>
      <xdr:spPr>
        <a:xfrm>
          <a:off x="11430000" y="4048125"/>
          <a:ext cx="510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285750</xdr:colOff>
      <xdr:row>32</xdr:row>
      <xdr:rowOff>57149</xdr:rowOff>
    </xdr:from>
    <xdr:to>
      <xdr:col>14</xdr:col>
      <xdr:colOff>542928</xdr:colOff>
      <xdr:row>36</xdr:row>
      <xdr:rowOff>161922</xdr:rowOff>
    </xdr:to>
    <xdr:sp macro="" textlink="">
      <xdr:nvSpPr>
        <xdr:cNvPr id="25" name="Forma libre 24"/>
        <xdr:cNvSpPr/>
      </xdr:nvSpPr>
      <xdr:spPr>
        <a:xfrm rot="16200000">
          <a:off x="10501315" y="6129334"/>
          <a:ext cx="866773" cy="1695453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12</xdr:col>
      <xdr:colOff>647700</xdr:colOff>
      <xdr:row>37</xdr:row>
      <xdr:rowOff>0</xdr:rowOff>
    </xdr:from>
    <xdr:ext cx="7286675" cy="3160609"/>
    <xdr:sp macro="" textlink="">
      <xdr:nvSpPr>
        <xdr:cNvPr id="26" name="CuadroTexto 25"/>
        <xdr:cNvSpPr txBox="1"/>
      </xdr:nvSpPr>
      <xdr:spPr>
        <a:xfrm>
          <a:off x="9686925" y="7448550"/>
          <a:ext cx="7286675" cy="316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modelo: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Borrar contorno de celdas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Total de importes en O26{=SUMA(O23:Q25)}</a:t>
          </a:r>
          <a:endParaRPr lang="es-AR" sz="2800" i="1"/>
        </a:p>
      </xdr:txBody>
    </xdr:sp>
    <xdr:clientData/>
  </xdr:oneCellAnchor>
  <xdr:twoCellAnchor>
    <xdr:from>
      <xdr:col>13</xdr:col>
      <xdr:colOff>762000</xdr:colOff>
      <xdr:row>13</xdr:row>
      <xdr:rowOff>95250</xdr:rowOff>
    </xdr:from>
    <xdr:to>
      <xdr:col>13</xdr:col>
      <xdr:colOff>904875</xdr:colOff>
      <xdr:row>14</xdr:row>
      <xdr:rowOff>47625</xdr:rowOff>
    </xdr:to>
    <xdr:sp macro="" textlink="">
      <xdr:nvSpPr>
        <xdr:cNvPr id="30" name="Rectángulo 29"/>
        <xdr:cNvSpPr/>
      </xdr:nvSpPr>
      <xdr:spPr>
        <a:xfrm>
          <a:off x="11058525" y="2800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954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81400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600450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B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087349" cy="374141"/>
    <xdr:sp macro="" textlink="">
      <xdr:nvSpPr>
        <xdr:cNvPr id="6" name="CuadroTexto 5"/>
        <xdr:cNvSpPr txBox="1"/>
      </xdr:nvSpPr>
      <xdr:spPr>
        <a:xfrm>
          <a:off x="4981575" y="200025"/>
          <a:ext cx="10873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FACTURA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91100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0001- 0000023123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200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No Responsable 			Cuit: </a:t>
          </a:r>
          <a:r>
            <a:rPr lang="es-AR" sz="1000" b="0" i="0" baseline="0"/>
            <a:t>20-42281230-9</a:t>
          </a:r>
          <a:endParaRPr lang="es-AR" sz="1000" b="0" i="0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13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28</xdr:row>
      <xdr:rowOff>28575</xdr:rowOff>
    </xdr:from>
    <xdr:to>
      <xdr:col>3</xdr:col>
      <xdr:colOff>447674</xdr:colOff>
      <xdr:row>33</xdr:row>
      <xdr:rowOff>180975</xdr:rowOff>
    </xdr:to>
    <xdr:sp macro="" textlink="">
      <xdr:nvSpPr>
        <xdr:cNvPr id="11" name="CuadroTexto 10"/>
        <xdr:cNvSpPr txBox="1"/>
      </xdr:nvSpPr>
      <xdr:spPr>
        <a:xfrm>
          <a:off x="771525" y="5410200"/>
          <a:ext cx="1990724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0" i="0" baseline="0"/>
            <a:t>NOTA DEBITO</a:t>
          </a:r>
        </a:p>
        <a:p>
          <a:endParaRPr lang="es-AR" sz="1000" b="0" i="0" baseline="0"/>
        </a:p>
        <a:p>
          <a:r>
            <a:rPr lang="es-AR" sz="1000" b="0" i="0" baseline="0"/>
            <a:t>NOTA CREDITO</a:t>
          </a:r>
          <a:endParaRPr lang="es-AR" sz="1000" b="0" i="0"/>
        </a:p>
      </xdr:txBody>
    </xdr:sp>
    <xdr:clientData/>
  </xdr:twoCellAnchor>
  <xdr:oneCellAnchor>
    <xdr:from>
      <xdr:col>0</xdr:col>
      <xdr:colOff>695325</xdr:colOff>
      <xdr:row>34</xdr:row>
      <xdr:rowOff>142875</xdr:rowOff>
    </xdr:from>
    <xdr:ext cx="8735725" cy="5790560"/>
    <xdr:sp macro="" textlink="">
      <xdr:nvSpPr>
        <xdr:cNvPr id="12" name="CuadroTexto 11"/>
        <xdr:cNvSpPr txBox="1"/>
      </xdr:nvSpPr>
      <xdr:spPr>
        <a:xfrm>
          <a:off x="695325" y="6677025"/>
          <a:ext cx="8735725" cy="5790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en el Subtotal {= SUMA (H14:HI6)-H17}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Total{=H17}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Descuento del 5% en celda H17 {=SUMA(H14:I16)*0,05}</a:t>
          </a:r>
        </a:p>
      </xdr:txBody>
    </xdr:sp>
    <xdr:clientData/>
  </xdr:one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13" name="Rectángulo 12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123825</xdr:rowOff>
    </xdr:from>
    <xdr:to>
      <xdr:col>3</xdr:col>
      <xdr:colOff>504825</xdr:colOff>
      <xdr:row>11</xdr:row>
      <xdr:rowOff>76200</xdr:rowOff>
    </xdr:to>
    <xdr:sp macro="" textlink="">
      <xdr:nvSpPr>
        <xdr:cNvPr id="14" name="Rectángulo 13"/>
        <xdr:cNvSpPr/>
      </xdr:nvSpPr>
      <xdr:spPr>
        <a:xfrm>
          <a:off x="2676525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5" name="Rectángulo 14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581025</xdr:colOff>
      <xdr:row>29</xdr:row>
      <xdr:rowOff>76200</xdr:rowOff>
    </xdr:from>
    <xdr:to>
      <xdr:col>2</xdr:col>
      <xdr:colOff>723900</xdr:colOff>
      <xdr:row>30</xdr:row>
      <xdr:rowOff>28575</xdr:rowOff>
    </xdr:to>
    <xdr:sp macro="" textlink="">
      <xdr:nvSpPr>
        <xdr:cNvPr id="16" name="Rectángulo 15"/>
        <xdr:cNvSpPr/>
      </xdr:nvSpPr>
      <xdr:spPr>
        <a:xfrm>
          <a:off x="21050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66675</xdr:colOff>
      <xdr:row>31</xdr:row>
      <xdr:rowOff>0</xdr:rowOff>
    </xdr:from>
    <xdr:to>
      <xdr:col>2</xdr:col>
      <xdr:colOff>209550</xdr:colOff>
      <xdr:row>31</xdr:row>
      <xdr:rowOff>142875</xdr:rowOff>
    </xdr:to>
    <xdr:sp macro="" textlink="">
      <xdr:nvSpPr>
        <xdr:cNvPr id="17" name="Rectángulo 16"/>
        <xdr:cNvSpPr/>
      </xdr:nvSpPr>
      <xdr:spPr>
        <a:xfrm>
          <a:off x="1590675" y="59531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142875</xdr:colOff>
      <xdr:row>32</xdr:row>
      <xdr:rowOff>123825</xdr:rowOff>
    </xdr:from>
    <xdr:to>
      <xdr:col>2</xdr:col>
      <xdr:colOff>285750</xdr:colOff>
      <xdr:row>33</xdr:row>
      <xdr:rowOff>76200</xdr:rowOff>
    </xdr:to>
    <xdr:sp macro="" textlink="">
      <xdr:nvSpPr>
        <xdr:cNvPr id="18" name="Rectángulo 17"/>
        <xdr:cNvSpPr/>
      </xdr:nvSpPr>
      <xdr:spPr>
        <a:xfrm>
          <a:off x="1666875" y="62674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38100</xdr:rowOff>
    </xdr:from>
    <xdr:to>
      <xdr:col>2</xdr:col>
      <xdr:colOff>38100</xdr:colOff>
      <xdr:row>30</xdr:row>
      <xdr:rowOff>76200</xdr:rowOff>
    </xdr:to>
    <xdr:sp macro="" textlink="">
      <xdr:nvSpPr>
        <xdr:cNvPr id="19" name="Multiplicar 18"/>
        <xdr:cNvSpPr/>
      </xdr:nvSpPr>
      <xdr:spPr>
        <a:xfrm>
          <a:off x="1419225" y="561022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95250</xdr:rowOff>
    </xdr:from>
    <xdr:to>
      <xdr:col>3</xdr:col>
      <xdr:colOff>504825</xdr:colOff>
      <xdr:row>11</xdr:row>
      <xdr:rowOff>133350</xdr:rowOff>
    </xdr:to>
    <xdr:sp macro="" textlink="">
      <xdr:nvSpPr>
        <xdr:cNvPr id="20" name="Multiplicar 19"/>
        <xdr:cNvSpPr/>
      </xdr:nvSpPr>
      <xdr:spPr>
        <a:xfrm>
          <a:off x="2676525" y="20097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66900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52825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571875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R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960904" cy="374141"/>
    <xdr:sp macro="" textlink="">
      <xdr:nvSpPr>
        <xdr:cNvPr id="6" name="CuadroTexto 5"/>
        <xdr:cNvSpPr txBox="1"/>
      </xdr:nvSpPr>
      <xdr:spPr>
        <a:xfrm>
          <a:off x="4953000" y="200025"/>
          <a:ext cx="960904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REMITO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62525" y="581025"/>
          <a:ext cx="16383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0001- 00000015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15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Resp. Ins           Monotributo		Cuit: </a:t>
          </a:r>
          <a:r>
            <a:rPr lang="es-AR" sz="1000" b="0" i="1" baseline="0"/>
            <a:t>20-42281230-9</a:t>
          </a:r>
          <a:endParaRPr lang="es-AR" sz="1000" b="0" i="1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076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714375</xdr:colOff>
      <xdr:row>28</xdr:row>
      <xdr:rowOff>19050</xdr:rowOff>
    </xdr:from>
    <xdr:to>
      <xdr:col>3</xdr:col>
      <xdr:colOff>390524</xdr:colOff>
      <xdr:row>33</xdr:row>
      <xdr:rowOff>171450</xdr:rowOff>
    </xdr:to>
    <xdr:sp macro="" textlink="">
      <xdr:nvSpPr>
        <xdr:cNvPr id="11" name="CuadroTexto 10"/>
        <xdr:cNvSpPr txBox="1"/>
      </xdr:nvSpPr>
      <xdr:spPr>
        <a:xfrm>
          <a:off x="714375" y="5400675"/>
          <a:ext cx="1962149" cy="1123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</a:t>
          </a:r>
        </a:p>
        <a:p>
          <a:r>
            <a:rPr lang="es-AR" sz="1000" b="0" i="0" baseline="0"/>
            <a:t>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</xdr:txBody>
    </xdr:sp>
    <xdr:clientData/>
  </xdr:two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12" name="Rectángulo 11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114300</xdr:colOff>
      <xdr:row>10</xdr:row>
      <xdr:rowOff>114300</xdr:rowOff>
    </xdr:from>
    <xdr:to>
      <xdr:col>3</xdr:col>
      <xdr:colOff>257175</xdr:colOff>
      <xdr:row>11</xdr:row>
      <xdr:rowOff>66675</xdr:rowOff>
    </xdr:to>
    <xdr:sp macro="" textlink="">
      <xdr:nvSpPr>
        <xdr:cNvPr id="13" name="Rectángulo 12"/>
        <xdr:cNvSpPr/>
      </xdr:nvSpPr>
      <xdr:spPr>
        <a:xfrm>
          <a:off x="2400300" y="20288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4" name="Rectángulo 13"/>
        <xdr:cNvSpPr/>
      </xdr:nvSpPr>
      <xdr:spPr>
        <a:xfrm>
          <a:off x="1419225" y="56578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647700</xdr:colOff>
      <xdr:row>30</xdr:row>
      <xdr:rowOff>95250</xdr:rowOff>
    </xdr:from>
    <xdr:to>
      <xdr:col>2</xdr:col>
      <xdr:colOff>28575</xdr:colOff>
      <xdr:row>31</xdr:row>
      <xdr:rowOff>47625</xdr:rowOff>
    </xdr:to>
    <xdr:sp macro="" textlink="">
      <xdr:nvSpPr>
        <xdr:cNvPr id="15" name="Rectángulo 14"/>
        <xdr:cNvSpPr/>
      </xdr:nvSpPr>
      <xdr:spPr>
        <a:xfrm>
          <a:off x="1409700" y="586740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628650</xdr:colOff>
      <xdr:row>29</xdr:row>
      <xdr:rowOff>19050</xdr:rowOff>
    </xdr:from>
    <xdr:to>
      <xdr:col>2</xdr:col>
      <xdr:colOff>9525</xdr:colOff>
      <xdr:row>30</xdr:row>
      <xdr:rowOff>57150</xdr:rowOff>
    </xdr:to>
    <xdr:sp macro="" textlink="">
      <xdr:nvSpPr>
        <xdr:cNvPr id="16" name="Multiplicar 15"/>
        <xdr:cNvSpPr/>
      </xdr:nvSpPr>
      <xdr:spPr>
        <a:xfrm>
          <a:off x="1390650" y="560070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123825</xdr:colOff>
      <xdr:row>10</xdr:row>
      <xdr:rowOff>85725</xdr:rowOff>
    </xdr:from>
    <xdr:to>
      <xdr:col>3</xdr:col>
      <xdr:colOff>266700</xdr:colOff>
      <xdr:row>11</xdr:row>
      <xdr:rowOff>123825</xdr:rowOff>
    </xdr:to>
    <xdr:sp macro="" textlink="">
      <xdr:nvSpPr>
        <xdr:cNvPr id="17" name="Multiplicar 16"/>
        <xdr:cNvSpPr/>
      </xdr:nvSpPr>
      <xdr:spPr>
        <a:xfrm>
          <a:off x="2409825" y="200025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238125</xdr:colOff>
      <xdr:row>10</xdr:row>
      <xdr:rowOff>104774</xdr:rowOff>
    </xdr:from>
    <xdr:to>
      <xdr:col>4</xdr:col>
      <xdr:colOff>381000</xdr:colOff>
      <xdr:row>11</xdr:row>
      <xdr:rowOff>57149</xdr:rowOff>
    </xdr:to>
    <xdr:sp macro="" textlink="">
      <xdr:nvSpPr>
        <xdr:cNvPr id="18" name="Rectángulo 17"/>
        <xdr:cNvSpPr/>
      </xdr:nvSpPr>
      <xdr:spPr>
        <a:xfrm>
          <a:off x="3286125" y="2019299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</xdr:col>
      <xdr:colOff>0</xdr:colOff>
      <xdr:row>35</xdr:row>
      <xdr:rowOff>0</xdr:rowOff>
    </xdr:from>
    <xdr:ext cx="7397794" cy="5352234"/>
    <xdr:sp macro="" textlink="">
      <xdr:nvSpPr>
        <xdr:cNvPr id="19" name="CuadroTexto 18"/>
        <xdr:cNvSpPr txBox="1"/>
      </xdr:nvSpPr>
      <xdr:spPr>
        <a:xfrm>
          <a:off x="762000" y="6743700"/>
          <a:ext cx="7397794" cy="53522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(H14:HI6)}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</xdr:txBody>
    </xdr:sp>
    <xdr:clientData/>
  </xdr:oneCellAnchor>
  <xdr:twoCellAnchor>
    <xdr:from>
      <xdr:col>7</xdr:col>
      <xdr:colOff>219075</xdr:colOff>
      <xdr:row>29</xdr:row>
      <xdr:rowOff>38099</xdr:rowOff>
    </xdr:from>
    <xdr:to>
      <xdr:col>8</xdr:col>
      <xdr:colOff>504828</xdr:colOff>
      <xdr:row>30</xdr:row>
      <xdr:rowOff>87787</xdr:rowOff>
    </xdr:to>
    <xdr:sp macro="" textlink="">
      <xdr:nvSpPr>
        <xdr:cNvPr id="20" name="Forma libre 19"/>
        <xdr:cNvSpPr/>
      </xdr:nvSpPr>
      <xdr:spPr>
        <a:xfrm rot="16200000">
          <a:off x="5956858" y="5215966"/>
          <a:ext cx="240188" cy="1047753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66900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oneCellAnchor>
    <xdr:from>
      <xdr:col>3</xdr:col>
      <xdr:colOff>447675</xdr:colOff>
      <xdr:row>0</xdr:row>
      <xdr:rowOff>161925</xdr:rowOff>
    </xdr:from>
    <xdr:ext cx="2307427" cy="374141"/>
    <xdr:sp macro="" textlink="">
      <xdr:nvSpPr>
        <xdr:cNvPr id="4" name="CuadroTexto 3"/>
        <xdr:cNvSpPr txBox="1"/>
      </xdr:nvSpPr>
      <xdr:spPr>
        <a:xfrm>
          <a:off x="2733675" y="161925"/>
          <a:ext cx="2307427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RESUMEN</a:t>
          </a:r>
          <a:r>
            <a:rPr lang="es-AR" sz="1800" b="1" baseline="0"/>
            <a:t> DE CUENTA</a:t>
          </a:r>
          <a:endParaRPr lang="es-AR" sz="1800" b="1"/>
        </a:p>
      </xdr:txBody>
    </xdr:sp>
    <xdr:clientData/>
  </xdr:oneCellAnchor>
  <xdr:twoCellAnchor>
    <xdr:from>
      <xdr:col>0</xdr:col>
      <xdr:colOff>742950</xdr:colOff>
      <xdr:row>8</xdr:row>
      <xdr:rowOff>104775</xdr:rowOff>
    </xdr:from>
    <xdr:to>
      <xdr:col>9</xdr:col>
      <xdr:colOff>704850</xdr:colOff>
      <xdr:row>8</xdr:row>
      <xdr:rowOff>142875</xdr:rowOff>
    </xdr:to>
    <xdr:cxnSp macro="">
      <xdr:nvCxnSpPr>
        <xdr:cNvPr id="5" name="Conector recto 4"/>
        <xdr:cNvCxnSpPr/>
      </xdr:nvCxnSpPr>
      <xdr:spPr>
        <a:xfrm>
          <a:off x="742950" y="1638300"/>
          <a:ext cx="6819900" cy="38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6" name="CuadroTexto 5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Cuit: </a:t>
          </a:r>
          <a:r>
            <a:rPr lang="es-AR" sz="1000" b="0" i="1" baseline="0"/>
            <a:t>20-42281230-9</a:t>
          </a:r>
          <a:endParaRPr lang="es-AR" sz="1000" b="0" i="1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9</xdr:col>
      <xdr:colOff>723900</xdr:colOff>
      <xdr:row>11</xdr:row>
      <xdr:rowOff>152400</xdr:rowOff>
    </xdr:to>
    <xdr:cxnSp macro="">
      <xdr:nvCxnSpPr>
        <xdr:cNvPr id="7" name="Conector recto 6"/>
        <xdr:cNvCxnSpPr/>
      </xdr:nvCxnSpPr>
      <xdr:spPr>
        <a:xfrm>
          <a:off x="771525" y="2247900"/>
          <a:ext cx="68103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27</xdr:row>
      <xdr:rowOff>161925</xdr:rowOff>
    </xdr:from>
    <xdr:to>
      <xdr:col>9</xdr:col>
      <xdr:colOff>742950</xdr:colOff>
      <xdr:row>27</xdr:row>
      <xdr:rowOff>171450</xdr:rowOff>
    </xdr:to>
    <xdr:cxnSp macro="">
      <xdr:nvCxnSpPr>
        <xdr:cNvPr id="8" name="Conector recto 7"/>
        <xdr:cNvCxnSpPr/>
      </xdr:nvCxnSpPr>
      <xdr:spPr>
        <a:xfrm>
          <a:off x="790575" y="5314950"/>
          <a:ext cx="68103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695325</xdr:colOff>
      <xdr:row>2</xdr:row>
      <xdr:rowOff>38100</xdr:rowOff>
    </xdr:from>
    <xdr:ext cx="7397794" cy="5352234"/>
    <xdr:sp macro="" textlink="">
      <xdr:nvSpPr>
        <xdr:cNvPr id="9" name="CuadroTexto 8"/>
        <xdr:cNvSpPr txBox="1"/>
      </xdr:nvSpPr>
      <xdr:spPr>
        <a:xfrm>
          <a:off x="8315325" y="428625"/>
          <a:ext cx="7397794" cy="53522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Saldo en J14 {F14-H14)}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Saldo en el resto {= J14+F15-H15} 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Saldo Actual {=J20}</a:t>
          </a:r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3</xdr:row>
      <xdr:rowOff>9525</xdr:rowOff>
    </xdr:from>
    <xdr:to>
      <xdr:col>7</xdr:col>
      <xdr:colOff>752474</xdr:colOff>
      <xdr:row>5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600075"/>
          <a:ext cx="1504949" cy="381000"/>
        </a:xfrm>
        <a:prstGeom prst="rect">
          <a:avLst/>
        </a:prstGeom>
      </xdr:spPr>
    </xdr:pic>
    <xdr:clientData/>
  </xdr:twoCellAnchor>
  <xdr:twoCellAnchor>
    <xdr:from>
      <xdr:col>6</xdr:col>
      <xdr:colOff>495299</xdr:colOff>
      <xdr:row>12</xdr:row>
      <xdr:rowOff>57150</xdr:rowOff>
    </xdr:from>
    <xdr:to>
      <xdr:col>7</xdr:col>
      <xdr:colOff>214923</xdr:colOff>
      <xdr:row>14</xdr:row>
      <xdr:rowOff>97311</xdr:rowOff>
    </xdr:to>
    <xdr:sp macro="" textlink="">
      <xdr:nvSpPr>
        <xdr:cNvPr id="3" name="Forma libre 2"/>
        <xdr:cNvSpPr/>
      </xdr:nvSpPr>
      <xdr:spPr>
        <a:xfrm rot="16200000">
          <a:off x="3611630" y="2360544"/>
          <a:ext cx="421161" cy="481624"/>
        </a:xfrm>
        <a:custGeom>
          <a:avLst/>
          <a:gdLst>
            <a:gd name="connsiteX0" fmla="*/ 457566 w 825366"/>
            <a:gd name="connsiteY0" fmla="*/ 10533 h 778961"/>
            <a:gd name="connsiteX1" fmla="*/ 562341 w 825366"/>
            <a:gd name="connsiteY1" fmla="*/ 10533 h 778961"/>
            <a:gd name="connsiteX2" fmla="*/ 590916 w 825366"/>
            <a:gd name="connsiteY2" fmla="*/ 48633 h 778961"/>
            <a:gd name="connsiteX3" fmla="*/ 581391 w 825366"/>
            <a:gd name="connsiteY3" fmla="*/ 134358 h 778961"/>
            <a:gd name="connsiteX4" fmla="*/ 505191 w 825366"/>
            <a:gd name="connsiteY4" fmla="*/ 210558 h 778961"/>
            <a:gd name="connsiteX5" fmla="*/ 438516 w 825366"/>
            <a:gd name="connsiteY5" fmla="*/ 248658 h 778961"/>
            <a:gd name="connsiteX6" fmla="*/ 333741 w 825366"/>
            <a:gd name="connsiteY6" fmla="*/ 296283 h 778961"/>
            <a:gd name="connsiteX7" fmla="*/ 276591 w 825366"/>
            <a:gd name="connsiteY7" fmla="*/ 315333 h 778961"/>
            <a:gd name="connsiteX8" fmla="*/ 228966 w 825366"/>
            <a:gd name="connsiteY8" fmla="*/ 324858 h 778961"/>
            <a:gd name="connsiteX9" fmla="*/ 114666 w 825366"/>
            <a:gd name="connsiteY9" fmla="*/ 343908 h 778961"/>
            <a:gd name="connsiteX10" fmla="*/ 366 w 825366"/>
            <a:gd name="connsiteY10" fmla="*/ 305808 h 778961"/>
            <a:gd name="connsiteX11" fmla="*/ 9891 w 825366"/>
            <a:gd name="connsiteY11" fmla="*/ 239133 h 778961"/>
            <a:gd name="connsiteX12" fmla="*/ 276591 w 825366"/>
            <a:gd name="connsiteY12" fmla="*/ 267708 h 778961"/>
            <a:gd name="connsiteX13" fmla="*/ 352791 w 825366"/>
            <a:gd name="connsiteY13" fmla="*/ 305808 h 778961"/>
            <a:gd name="connsiteX14" fmla="*/ 409941 w 825366"/>
            <a:gd name="connsiteY14" fmla="*/ 343908 h 778961"/>
            <a:gd name="connsiteX15" fmla="*/ 448041 w 825366"/>
            <a:gd name="connsiteY15" fmla="*/ 239133 h 778961"/>
            <a:gd name="connsiteX16" fmla="*/ 524241 w 825366"/>
            <a:gd name="connsiteY16" fmla="*/ 210558 h 778961"/>
            <a:gd name="connsiteX17" fmla="*/ 619491 w 825366"/>
            <a:gd name="connsiteY17" fmla="*/ 201033 h 778961"/>
            <a:gd name="connsiteX18" fmla="*/ 686166 w 825366"/>
            <a:gd name="connsiteY18" fmla="*/ 191508 h 778961"/>
            <a:gd name="connsiteX19" fmla="*/ 819516 w 825366"/>
            <a:gd name="connsiteY19" fmla="*/ 201033 h 778961"/>
            <a:gd name="connsiteX20" fmla="*/ 809991 w 825366"/>
            <a:gd name="connsiteY20" fmla="*/ 239133 h 778961"/>
            <a:gd name="connsiteX21" fmla="*/ 657591 w 825366"/>
            <a:gd name="connsiteY21" fmla="*/ 220083 h 778961"/>
            <a:gd name="connsiteX22" fmla="*/ 619491 w 825366"/>
            <a:gd name="connsiteY22" fmla="*/ 201033 h 778961"/>
            <a:gd name="connsiteX23" fmla="*/ 571866 w 825366"/>
            <a:gd name="connsiteY23" fmla="*/ 162933 h 778961"/>
            <a:gd name="connsiteX24" fmla="*/ 533766 w 825366"/>
            <a:gd name="connsiteY24" fmla="*/ 172458 h 778961"/>
            <a:gd name="connsiteX25" fmla="*/ 514716 w 825366"/>
            <a:gd name="connsiteY25" fmla="*/ 210558 h 778961"/>
            <a:gd name="connsiteX26" fmla="*/ 476616 w 825366"/>
            <a:gd name="connsiteY26" fmla="*/ 258183 h 778961"/>
            <a:gd name="connsiteX27" fmla="*/ 457566 w 825366"/>
            <a:gd name="connsiteY27" fmla="*/ 286758 h 778961"/>
            <a:gd name="connsiteX28" fmla="*/ 467091 w 825366"/>
            <a:gd name="connsiteY28" fmla="*/ 67683 h 778961"/>
            <a:gd name="connsiteX29" fmla="*/ 448041 w 825366"/>
            <a:gd name="connsiteY29" fmla="*/ 105783 h 778961"/>
            <a:gd name="connsiteX30" fmla="*/ 428991 w 825366"/>
            <a:gd name="connsiteY30" fmla="*/ 153408 h 778961"/>
            <a:gd name="connsiteX31" fmla="*/ 428991 w 825366"/>
            <a:gd name="connsiteY31" fmla="*/ 505833 h 778961"/>
            <a:gd name="connsiteX32" fmla="*/ 467091 w 825366"/>
            <a:gd name="connsiteY32" fmla="*/ 448683 h 778961"/>
            <a:gd name="connsiteX33" fmla="*/ 476616 w 825366"/>
            <a:gd name="connsiteY33" fmla="*/ 420108 h 778961"/>
            <a:gd name="connsiteX34" fmla="*/ 495666 w 825366"/>
            <a:gd name="connsiteY34" fmla="*/ 372483 h 778961"/>
            <a:gd name="connsiteX35" fmla="*/ 476616 w 825366"/>
            <a:gd name="connsiteY35" fmla="*/ 296283 h 778961"/>
            <a:gd name="connsiteX36" fmla="*/ 419466 w 825366"/>
            <a:gd name="connsiteY36" fmla="*/ 391533 h 778961"/>
            <a:gd name="connsiteX37" fmla="*/ 448041 w 825366"/>
            <a:gd name="connsiteY37" fmla="*/ 582033 h 778961"/>
            <a:gd name="connsiteX38" fmla="*/ 495666 w 825366"/>
            <a:gd name="connsiteY38" fmla="*/ 601083 h 778961"/>
            <a:gd name="connsiteX39" fmla="*/ 533766 w 825366"/>
            <a:gd name="connsiteY39" fmla="*/ 553458 h 778961"/>
            <a:gd name="connsiteX40" fmla="*/ 552816 w 825366"/>
            <a:gd name="connsiteY40" fmla="*/ 505833 h 778961"/>
            <a:gd name="connsiteX41" fmla="*/ 581391 w 825366"/>
            <a:gd name="connsiteY41" fmla="*/ 448683 h 778961"/>
            <a:gd name="connsiteX42" fmla="*/ 581391 w 825366"/>
            <a:gd name="connsiteY42" fmla="*/ 334383 h 778961"/>
            <a:gd name="connsiteX43" fmla="*/ 552816 w 825366"/>
            <a:gd name="connsiteY43" fmla="*/ 353433 h 778961"/>
            <a:gd name="connsiteX44" fmla="*/ 533766 w 825366"/>
            <a:gd name="connsiteY44" fmla="*/ 382008 h 778961"/>
            <a:gd name="connsiteX45" fmla="*/ 524241 w 825366"/>
            <a:gd name="connsiteY45" fmla="*/ 429633 h 778961"/>
            <a:gd name="connsiteX46" fmla="*/ 514716 w 825366"/>
            <a:gd name="connsiteY46" fmla="*/ 467733 h 778961"/>
            <a:gd name="connsiteX47" fmla="*/ 524241 w 825366"/>
            <a:gd name="connsiteY47" fmla="*/ 496308 h 778961"/>
            <a:gd name="connsiteX48" fmla="*/ 543291 w 825366"/>
            <a:gd name="connsiteY48" fmla="*/ 629658 h 778961"/>
            <a:gd name="connsiteX49" fmla="*/ 562341 w 825366"/>
            <a:gd name="connsiteY49" fmla="*/ 658233 h 778961"/>
            <a:gd name="connsiteX50" fmla="*/ 562341 w 825366"/>
            <a:gd name="connsiteY50" fmla="*/ 772533 h 778961"/>
            <a:gd name="connsiteX51" fmla="*/ 457566 w 825366"/>
            <a:gd name="connsiteY51" fmla="*/ 763008 h 778961"/>
            <a:gd name="connsiteX52" fmla="*/ 448041 w 825366"/>
            <a:gd name="connsiteY52" fmla="*/ 734433 h 778961"/>
            <a:gd name="connsiteX53" fmla="*/ 476616 w 825366"/>
            <a:gd name="connsiteY53" fmla="*/ 743958 h 778961"/>
            <a:gd name="connsiteX54" fmla="*/ 495666 w 825366"/>
            <a:gd name="connsiteY54" fmla="*/ 772533 h 7789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825366" h="778961">
              <a:moveTo>
                <a:pt x="457566" y="10533"/>
              </a:moveTo>
              <a:cubicBezTo>
                <a:pt x="492580" y="3530"/>
                <a:pt x="526857" y="-9180"/>
                <a:pt x="562341" y="10533"/>
              </a:cubicBezTo>
              <a:cubicBezTo>
                <a:pt x="576218" y="18243"/>
                <a:pt x="581391" y="35933"/>
                <a:pt x="590916" y="48633"/>
              </a:cubicBezTo>
              <a:cubicBezTo>
                <a:pt x="587741" y="77208"/>
                <a:pt x="589846" y="106879"/>
                <a:pt x="581391" y="134358"/>
              </a:cubicBezTo>
              <a:cubicBezTo>
                <a:pt x="573288" y="160693"/>
                <a:pt x="523374" y="198436"/>
                <a:pt x="505191" y="210558"/>
              </a:cubicBezTo>
              <a:cubicBezTo>
                <a:pt x="483892" y="224757"/>
                <a:pt x="460988" y="236401"/>
                <a:pt x="438516" y="248658"/>
              </a:cubicBezTo>
              <a:cubicBezTo>
                <a:pt x="408463" y="265051"/>
                <a:pt x="362934" y="285055"/>
                <a:pt x="333741" y="296283"/>
              </a:cubicBezTo>
              <a:cubicBezTo>
                <a:pt x="314999" y="303491"/>
                <a:pt x="295964" y="310049"/>
                <a:pt x="276591" y="315333"/>
              </a:cubicBezTo>
              <a:cubicBezTo>
                <a:pt x="260972" y="319593"/>
                <a:pt x="244909" y="322045"/>
                <a:pt x="228966" y="324858"/>
              </a:cubicBezTo>
              <a:lnTo>
                <a:pt x="114666" y="343908"/>
              </a:lnTo>
              <a:cubicBezTo>
                <a:pt x="95973" y="342039"/>
                <a:pt x="5563" y="357777"/>
                <a:pt x="366" y="305808"/>
              </a:cubicBezTo>
              <a:cubicBezTo>
                <a:pt x="-1868" y="283469"/>
                <a:pt x="6716" y="261358"/>
                <a:pt x="9891" y="239133"/>
              </a:cubicBezTo>
              <a:lnTo>
                <a:pt x="276591" y="267708"/>
              </a:lnTo>
              <a:cubicBezTo>
                <a:pt x="321944" y="273377"/>
                <a:pt x="314099" y="278723"/>
                <a:pt x="352791" y="305808"/>
              </a:cubicBezTo>
              <a:cubicBezTo>
                <a:pt x="371548" y="318938"/>
                <a:pt x="409941" y="343908"/>
                <a:pt x="409941" y="343908"/>
              </a:cubicBezTo>
              <a:cubicBezTo>
                <a:pt x="416916" y="316009"/>
                <a:pt x="429852" y="255668"/>
                <a:pt x="448041" y="239133"/>
              </a:cubicBezTo>
              <a:cubicBezTo>
                <a:pt x="468114" y="220885"/>
                <a:pt x="497760" y="216443"/>
                <a:pt x="524241" y="210558"/>
              </a:cubicBezTo>
              <a:cubicBezTo>
                <a:pt x="555390" y="203636"/>
                <a:pt x="587801" y="204761"/>
                <a:pt x="619491" y="201033"/>
              </a:cubicBezTo>
              <a:cubicBezTo>
                <a:pt x="641788" y="198410"/>
                <a:pt x="663941" y="194683"/>
                <a:pt x="686166" y="191508"/>
              </a:cubicBezTo>
              <a:lnTo>
                <a:pt x="819516" y="201033"/>
              </a:lnTo>
              <a:cubicBezTo>
                <a:pt x="831734" y="205732"/>
                <a:pt x="822992" y="237603"/>
                <a:pt x="809991" y="239133"/>
              </a:cubicBezTo>
              <a:lnTo>
                <a:pt x="657591" y="220083"/>
              </a:lnTo>
              <a:cubicBezTo>
                <a:pt x="644891" y="213733"/>
                <a:pt x="630399" y="210123"/>
                <a:pt x="619491" y="201033"/>
              </a:cubicBezTo>
              <a:cubicBezTo>
                <a:pt x="562046" y="153162"/>
                <a:pt x="640091" y="185675"/>
                <a:pt x="571866" y="162933"/>
              </a:cubicBezTo>
              <a:cubicBezTo>
                <a:pt x="559166" y="166108"/>
                <a:pt x="543823" y="164077"/>
                <a:pt x="533766" y="172458"/>
              </a:cubicBezTo>
              <a:cubicBezTo>
                <a:pt x="522858" y="181548"/>
                <a:pt x="522592" y="198744"/>
                <a:pt x="514716" y="210558"/>
              </a:cubicBezTo>
              <a:cubicBezTo>
                <a:pt x="503439" y="227474"/>
                <a:pt x="488814" y="241919"/>
                <a:pt x="476616" y="258183"/>
              </a:cubicBezTo>
              <a:cubicBezTo>
                <a:pt x="469747" y="267341"/>
                <a:pt x="463916" y="277233"/>
                <a:pt x="457566" y="286758"/>
              </a:cubicBezTo>
              <a:cubicBezTo>
                <a:pt x="479057" y="200795"/>
                <a:pt x="495013" y="170062"/>
                <a:pt x="467091" y="67683"/>
              </a:cubicBezTo>
              <a:cubicBezTo>
                <a:pt x="463355" y="53984"/>
                <a:pt x="453808" y="92808"/>
                <a:pt x="448041" y="105783"/>
              </a:cubicBezTo>
              <a:cubicBezTo>
                <a:pt x="441097" y="121407"/>
                <a:pt x="435341" y="137533"/>
                <a:pt x="428991" y="153408"/>
              </a:cubicBezTo>
              <a:cubicBezTo>
                <a:pt x="411156" y="278251"/>
                <a:pt x="396779" y="351217"/>
                <a:pt x="428991" y="505833"/>
              </a:cubicBezTo>
              <a:cubicBezTo>
                <a:pt x="433661" y="528247"/>
                <a:pt x="455972" y="468697"/>
                <a:pt x="467091" y="448683"/>
              </a:cubicBezTo>
              <a:cubicBezTo>
                <a:pt x="471967" y="439906"/>
                <a:pt x="473091" y="429509"/>
                <a:pt x="476616" y="420108"/>
              </a:cubicBezTo>
              <a:cubicBezTo>
                <a:pt x="482619" y="404099"/>
                <a:pt x="489316" y="388358"/>
                <a:pt x="495666" y="372483"/>
              </a:cubicBezTo>
              <a:cubicBezTo>
                <a:pt x="489316" y="347083"/>
                <a:pt x="501454" y="304562"/>
                <a:pt x="476616" y="296283"/>
              </a:cubicBezTo>
              <a:cubicBezTo>
                <a:pt x="466764" y="292999"/>
                <a:pt x="426352" y="377761"/>
                <a:pt x="419466" y="391533"/>
              </a:cubicBezTo>
              <a:cubicBezTo>
                <a:pt x="428991" y="455033"/>
                <a:pt x="426098" y="521688"/>
                <a:pt x="448041" y="582033"/>
              </a:cubicBezTo>
              <a:cubicBezTo>
                <a:pt x="453884" y="598101"/>
                <a:pt x="479446" y="606490"/>
                <a:pt x="495666" y="601083"/>
              </a:cubicBezTo>
              <a:cubicBezTo>
                <a:pt x="514953" y="594654"/>
                <a:pt x="523306" y="570891"/>
                <a:pt x="533766" y="553458"/>
              </a:cubicBezTo>
              <a:cubicBezTo>
                <a:pt x="542563" y="538797"/>
                <a:pt x="545741" y="521398"/>
                <a:pt x="552816" y="505833"/>
              </a:cubicBezTo>
              <a:cubicBezTo>
                <a:pt x="561629" y="486444"/>
                <a:pt x="571866" y="467733"/>
                <a:pt x="581391" y="448683"/>
              </a:cubicBezTo>
              <a:cubicBezTo>
                <a:pt x="585020" y="426912"/>
                <a:pt x="603162" y="356154"/>
                <a:pt x="581391" y="334383"/>
              </a:cubicBezTo>
              <a:cubicBezTo>
                <a:pt x="573296" y="326288"/>
                <a:pt x="562341" y="347083"/>
                <a:pt x="552816" y="353433"/>
              </a:cubicBezTo>
              <a:cubicBezTo>
                <a:pt x="546466" y="362958"/>
                <a:pt x="537786" y="371289"/>
                <a:pt x="533766" y="382008"/>
              </a:cubicBezTo>
              <a:cubicBezTo>
                <a:pt x="528082" y="397167"/>
                <a:pt x="527753" y="413829"/>
                <a:pt x="524241" y="429633"/>
              </a:cubicBezTo>
              <a:cubicBezTo>
                <a:pt x="521401" y="442412"/>
                <a:pt x="517891" y="455033"/>
                <a:pt x="514716" y="467733"/>
              </a:cubicBezTo>
              <a:cubicBezTo>
                <a:pt x="517891" y="477258"/>
                <a:pt x="522496" y="486421"/>
                <a:pt x="524241" y="496308"/>
              </a:cubicBezTo>
              <a:cubicBezTo>
                <a:pt x="532044" y="540526"/>
                <a:pt x="533007" y="585950"/>
                <a:pt x="543291" y="629658"/>
              </a:cubicBezTo>
              <a:cubicBezTo>
                <a:pt x="545913" y="640801"/>
                <a:pt x="555991" y="648708"/>
                <a:pt x="562341" y="658233"/>
              </a:cubicBezTo>
              <a:cubicBezTo>
                <a:pt x="568848" y="684262"/>
                <a:pt x="591530" y="755506"/>
                <a:pt x="562341" y="772533"/>
              </a:cubicBezTo>
              <a:cubicBezTo>
                <a:pt x="532049" y="790203"/>
                <a:pt x="492491" y="766183"/>
                <a:pt x="457566" y="763008"/>
              </a:cubicBezTo>
              <a:cubicBezTo>
                <a:pt x="454391" y="753483"/>
                <a:pt x="440941" y="741533"/>
                <a:pt x="448041" y="734433"/>
              </a:cubicBezTo>
              <a:cubicBezTo>
                <a:pt x="455141" y="727333"/>
                <a:pt x="468776" y="737686"/>
                <a:pt x="476616" y="743958"/>
              </a:cubicBezTo>
              <a:cubicBezTo>
                <a:pt x="485555" y="751109"/>
                <a:pt x="495666" y="772533"/>
                <a:pt x="495666" y="77253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314325</xdr:colOff>
      <xdr:row>12</xdr:row>
      <xdr:rowOff>94143</xdr:rowOff>
    </xdr:from>
    <xdr:to>
      <xdr:col>10</xdr:col>
      <xdr:colOff>609600</xdr:colOff>
      <xdr:row>14</xdr:row>
      <xdr:rowOff>38100</xdr:rowOff>
    </xdr:to>
    <xdr:sp macro="" textlink="">
      <xdr:nvSpPr>
        <xdr:cNvPr id="4" name="Forma libre 3"/>
        <xdr:cNvSpPr/>
      </xdr:nvSpPr>
      <xdr:spPr>
        <a:xfrm>
          <a:off x="5686425" y="2427768"/>
          <a:ext cx="1057275" cy="324957"/>
        </a:xfrm>
        <a:custGeom>
          <a:avLst/>
          <a:gdLst>
            <a:gd name="connsiteX0" fmla="*/ 133350 w 1057275"/>
            <a:gd name="connsiteY0" fmla="*/ 324957 h 324957"/>
            <a:gd name="connsiteX1" fmla="*/ 266700 w 1057275"/>
            <a:gd name="connsiteY1" fmla="*/ 229707 h 324957"/>
            <a:gd name="connsiteX2" fmla="*/ 352425 w 1057275"/>
            <a:gd name="connsiteY2" fmla="*/ 163032 h 324957"/>
            <a:gd name="connsiteX3" fmla="*/ 457200 w 1057275"/>
            <a:gd name="connsiteY3" fmla="*/ 105882 h 324957"/>
            <a:gd name="connsiteX4" fmla="*/ 571500 w 1057275"/>
            <a:gd name="connsiteY4" fmla="*/ 29682 h 324957"/>
            <a:gd name="connsiteX5" fmla="*/ 628650 w 1057275"/>
            <a:gd name="connsiteY5" fmla="*/ 1107 h 324957"/>
            <a:gd name="connsiteX6" fmla="*/ 571500 w 1057275"/>
            <a:gd name="connsiteY6" fmla="*/ 20157 h 324957"/>
            <a:gd name="connsiteX7" fmla="*/ 419100 w 1057275"/>
            <a:gd name="connsiteY7" fmla="*/ 105882 h 324957"/>
            <a:gd name="connsiteX8" fmla="*/ 314325 w 1057275"/>
            <a:gd name="connsiteY8" fmla="*/ 143982 h 324957"/>
            <a:gd name="connsiteX9" fmla="*/ 228600 w 1057275"/>
            <a:gd name="connsiteY9" fmla="*/ 182082 h 324957"/>
            <a:gd name="connsiteX10" fmla="*/ 152400 w 1057275"/>
            <a:gd name="connsiteY10" fmla="*/ 210657 h 324957"/>
            <a:gd name="connsiteX11" fmla="*/ 57150 w 1057275"/>
            <a:gd name="connsiteY11" fmla="*/ 267807 h 324957"/>
            <a:gd name="connsiteX12" fmla="*/ 0 w 1057275"/>
            <a:gd name="connsiteY12" fmla="*/ 305907 h 324957"/>
            <a:gd name="connsiteX13" fmla="*/ 38100 w 1057275"/>
            <a:gd name="connsiteY13" fmla="*/ 267807 h 324957"/>
            <a:gd name="connsiteX14" fmla="*/ 66675 w 1057275"/>
            <a:gd name="connsiteY14" fmla="*/ 229707 h 324957"/>
            <a:gd name="connsiteX15" fmla="*/ 104775 w 1057275"/>
            <a:gd name="connsiteY15" fmla="*/ 210657 h 324957"/>
            <a:gd name="connsiteX16" fmla="*/ 142875 w 1057275"/>
            <a:gd name="connsiteY16" fmla="*/ 182082 h 324957"/>
            <a:gd name="connsiteX17" fmla="*/ 228600 w 1057275"/>
            <a:gd name="connsiteY17" fmla="*/ 153507 h 324957"/>
            <a:gd name="connsiteX18" fmla="*/ 257175 w 1057275"/>
            <a:gd name="connsiteY18" fmla="*/ 143982 h 324957"/>
            <a:gd name="connsiteX19" fmla="*/ 295275 w 1057275"/>
            <a:gd name="connsiteY19" fmla="*/ 210657 h 324957"/>
            <a:gd name="connsiteX20" fmla="*/ 323850 w 1057275"/>
            <a:gd name="connsiteY20" fmla="*/ 239232 h 324957"/>
            <a:gd name="connsiteX21" fmla="*/ 371475 w 1057275"/>
            <a:gd name="connsiteY21" fmla="*/ 277332 h 324957"/>
            <a:gd name="connsiteX22" fmla="*/ 419100 w 1057275"/>
            <a:gd name="connsiteY22" fmla="*/ 267807 h 324957"/>
            <a:gd name="connsiteX23" fmla="*/ 428625 w 1057275"/>
            <a:gd name="connsiteY23" fmla="*/ 239232 h 324957"/>
            <a:gd name="connsiteX24" fmla="*/ 419100 w 1057275"/>
            <a:gd name="connsiteY24" fmla="*/ 124932 h 324957"/>
            <a:gd name="connsiteX25" fmla="*/ 333375 w 1057275"/>
            <a:gd name="connsiteY25" fmla="*/ 201132 h 324957"/>
            <a:gd name="connsiteX26" fmla="*/ 314325 w 1057275"/>
            <a:gd name="connsiteY26" fmla="*/ 258282 h 324957"/>
            <a:gd name="connsiteX27" fmla="*/ 304800 w 1057275"/>
            <a:gd name="connsiteY27" fmla="*/ 210657 h 324957"/>
            <a:gd name="connsiteX28" fmla="*/ 323850 w 1057275"/>
            <a:gd name="connsiteY28" fmla="*/ 182082 h 324957"/>
            <a:gd name="connsiteX29" fmla="*/ 333375 w 1057275"/>
            <a:gd name="connsiteY29" fmla="*/ 153507 h 324957"/>
            <a:gd name="connsiteX30" fmla="*/ 314325 w 1057275"/>
            <a:gd name="connsiteY30" fmla="*/ 182082 h 324957"/>
            <a:gd name="connsiteX31" fmla="*/ 304800 w 1057275"/>
            <a:gd name="connsiteY31" fmla="*/ 134457 h 324957"/>
            <a:gd name="connsiteX32" fmla="*/ 257175 w 1057275"/>
            <a:gd name="connsiteY32" fmla="*/ 143982 h 324957"/>
            <a:gd name="connsiteX33" fmla="*/ 161925 w 1057275"/>
            <a:gd name="connsiteY33" fmla="*/ 210657 h 324957"/>
            <a:gd name="connsiteX34" fmla="*/ 190500 w 1057275"/>
            <a:gd name="connsiteY34" fmla="*/ 229707 h 324957"/>
            <a:gd name="connsiteX35" fmla="*/ 247650 w 1057275"/>
            <a:gd name="connsiteY35" fmla="*/ 172557 h 324957"/>
            <a:gd name="connsiteX36" fmla="*/ 190500 w 1057275"/>
            <a:gd name="connsiteY36" fmla="*/ 172557 h 324957"/>
            <a:gd name="connsiteX37" fmla="*/ 180975 w 1057275"/>
            <a:gd name="connsiteY37" fmla="*/ 220182 h 324957"/>
            <a:gd name="connsiteX38" fmla="*/ 266700 w 1057275"/>
            <a:gd name="connsiteY38" fmla="*/ 229707 h 324957"/>
            <a:gd name="connsiteX39" fmla="*/ 428625 w 1057275"/>
            <a:gd name="connsiteY39" fmla="*/ 201132 h 324957"/>
            <a:gd name="connsiteX40" fmla="*/ 1057275 w 1057275"/>
            <a:gd name="connsiteY40" fmla="*/ 191607 h 324957"/>
            <a:gd name="connsiteX41" fmla="*/ 1009650 w 1057275"/>
            <a:gd name="connsiteY41" fmla="*/ 182082 h 32495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</a:cxnLst>
          <a:rect l="l" t="t" r="r" b="b"/>
          <a:pathLst>
            <a:path w="1057275" h="324957">
              <a:moveTo>
                <a:pt x="133350" y="324957"/>
              </a:moveTo>
              <a:cubicBezTo>
                <a:pt x="177800" y="293207"/>
                <a:pt x="222772" y="262175"/>
                <a:pt x="266700" y="229707"/>
              </a:cubicBezTo>
              <a:cubicBezTo>
                <a:pt x="295812" y="208190"/>
                <a:pt x="320645" y="180367"/>
                <a:pt x="352425" y="163032"/>
              </a:cubicBezTo>
              <a:cubicBezTo>
                <a:pt x="387350" y="143982"/>
                <a:pt x="423218" y="126567"/>
                <a:pt x="457200" y="105882"/>
              </a:cubicBezTo>
              <a:cubicBezTo>
                <a:pt x="496314" y="82073"/>
                <a:pt x="530544" y="50160"/>
                <a:pt x="571500" y="29682"/>
              </a:cubicBezTo>
              <a:cubicBezTo>
                <a:pt x="590550" y="20157"/>
                <a:pt x="648856" y="-5628"/>
                <a:pt x="628650" y="1107"/>
              </a:cubicBezTo>
              <a:lnTo>
                <a:pt x="571500" y="20157"/>
              </a:lnTo>
              <a:cubicBezTo>
                <a:pt x="516224" y="61614"/>
                <a:pt x="502246" y="75647"/>
                <a:pt x="419100" y="105882"/>
              </a:cubicBezTo>
              <a:cubicBezTo>
                <a:pt x="384175" y="118582"/>
                <a:pt x="348829" y="130180"/>
                <a:pt x="314325" y="143982"/>
              </a:cubicBezTo>
              <a:cubicBezTo>
                <a:pt x="285291" y="155595"/>
                <a:pt x="257515" y="170176"/>
                <a:pt x="228600" y="182082"/>
              </a:cubicBezTo>
              <a:cubicBezTo>
                <a:pt x="203516" y="192411"/>
                <a:pt x="177800" y="201132"/>
                <a:pt x="152400" y="210657"/>
              </a:cubicBezTo>
              <a:cubicBezTo>
                <a:pt x="-10240" y="340769"/>
                <a:pt x="209152" y="172806"/>
                <a:pt x="57150" y="267807"/>
              </a:cubicBezTo>
              <a:cubicBezTo>
                <a:pt x="-24392" y="318771"/>
                <a:pt x="75542" y="280726"/>
                <a:pt x="0" y="305907"/>
              </a:cubicBezTo>
              <a:cubicBezTo>
                <a:pt x="12700" y="293207"/>
                <a:pt x="26273" y="281324"/>
                <a:pt x="38100" y="267807"/>
              </a:cubicBezTo>
              <a:cubicBezTo>
                <a:pt x="48554" y="255860"/>
                <a:pt x="54622" y="240038"/>
                <a:pt x="66675" y="229707"/>
              </a:cubicBezTo>
              <a:cubicBezTo>
                <a:pt x="77456" y="220466"/>
                <a:pt x="92734" y="218182"/>
                <a:pt x="104775" y="210657"/>
              </a:cubicBezTo>
              <a:cubicBezTo>
                <a:pt x="118237" y="202243"/>
                <a:pt x="128461" y="188735"/>
                <a:pt x="142875" y="182082"/>
              </a:cubicBezTo>
              <a:cubicBezTo>
                <a:pt x="170223" y="169460"/>
                <a:pt x="200025" y="163032"/>
                <a:pt x="228600" y="153507"/>
              </a:cubicBezTo>
              <a:lnTo>
                <a:pt x="257175" y="143982"/>
              </a:lnTo>
              <a:cubicBezTo>
                <a:pt x="315439" y="163403"/>
                <a:pt x="262234" y="136315"/>
                <a:pt x="295275" y="210657"/>
              </a:cubicBezTo>
              <a:cubicBezTo>
                <a:pt x="300746" y="222966"/>
                <a:pt x="315226" y="228884"/>
                <a:pt x="323850" y="239232"/>
              </a:cubicBezTo>
              <a:cubicBezTo>
                <a:pt x="356991" y="279002"/>
                <a:pt x="324565" y="261695"/>
                <a:pt x="371475" y="277332"/>
              </a:cubicBezTo>
              <a:cubicBezTo>
                <a:pt x="387350" y="274157"/>
                <a:pt x="405630" y="276787"/>
                <a:pt x="419100" y="267807"/>
              </a:cubicBezTo>
              <a:cubicBezTo>
                <a:pt x="427454" y="262238"/>
                <a:pt x="428625" y="249272"/>
                <a:pt x="428625" y="239232"/>
              </a:cubicBezTo>
              <a:cubicBezTo>
                <a:pt x="428625" y="201000"/>
                <a:pt x="422275" y="163032"/>
                <a:pt x="419100" y="124932"/>
              </a:cubicBezTo>
              <a:cubicBezTo>
                <a:pt x="359660" y="154652"/>
                <a:pt x="360505" y="141445"/>
                <a:pt x="333375" y="201132"/>
              </a:cubicBezTo>
              <a:cubicBezTo>
                <a:pt x="325066" y="219413"/>
                <a:pt x="314325" y="258282"/>
                <a:pt x="314325" y="258282"/>
              </a:cubicBezTo>
              <a:cubicBezTo>
                <a:pt x="311150" y="242407"/>
                <a:pt x="302792" y="226721"/>
                <a:pt x="304800" y="210657"/>
              </a:cubicBezTo>
              <a:cubicBezTo>
                <a:pt x="306220" y="199298"/>
                <a:pt x="318730" y="192321"/>
                <a:pt x="323850" y="182082"/>
              </a:cubicBezTo>
              <a:cubicBezTo>
                <a:pt x="328340" y="173102"/>
                <a:pt x="343415" y="153507"/>
                <a:pt x="333375" y="153507"/>
              </a:cubicBezTo>
              <a:cubicBezTo>
                <a:pt x="321927" y="153507"/>
                <a:pt x="320675" y="172557"/>
                <a:pt x="314325" y="182082"/>
              </a:cubicBezTo>
              <a:cubicBezTo>
                <a:pt x="311150" y="166207"/>
                <a:pt x="318270" y="143437"/>
                <a:pt x="304800" y="134457"/>
              </a:cubicBezTo>
              <a:cubicBezTo>
                <a:pt x="291330" y="125477"/>
                <a:pt x="270833" y="135290"/>
                <a:pt x="257175" y="143982"/>
              </a:cubicBezTo>
              <a:cubicBezTo>
                <a:pt x="128268" y="226014"/>
                <a:pt x="256531" y="187005"/>
                <a:pt x="161925" y="210657"/>
              </a:cubicBezTo>
              <a:cubicBezTo>
                <a:pt x="171450" y="217007"/>
                <a:pt x="179167" y="231326"/>
                <a:pt x="190500" y="229707"/>
              </a:cubicBezTo>
              <a:cubicBezTo>
                <a:pt x="216616" y="225976"/>
                <a:pt x="235040" y="191472"/>
                <a:pt x="247650" y="172557"/>
              </a:cubicBezTo>
              <a:cubicBezTo>
                <a:pt x="233795" y="167939"/>
                <a:pt x="204355" y="151775"/>
                <a:pt x="190500" y="172557"/>
              </a:cubicBezTo>
              <a:cubicBezTo>
                <a:pt x="181520" y="186027"/>
                <a:pt x="184150" y="204307"/>
                <a:pt x="180975" y="220182"/>
              </a:cubicBezTo>
              <a:cubicBezTo>
                <a:pt x="209550" y="223357"/>
                <a:pt x="237999" y="231395"/>
                <a:pt x="266700" y="229707"/>
              </a:cubicBezTo>
              <a:cubicBezTo>
                <a:pt x="722408" y="202901"/>
                <a:pt x="-69240" y="214408"/>
                <a:pt x="428625" y="201132"/>
              </a:cubicBezTo>
              <a:cubicBezTo>
                <a:pt x="638125" y="195545"/>
                <a:pt x="847725" y="194782"/>
                <a:pt x="1057275" y="191607"/>
              </a:cubicBezTo>
              <a:lnTo>
                <a:pt x="1009650" y="182082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2</xdr:col>
      <xdr:colOff>0</xdr:colOff>
      <xdr:row>18</xdr:row>
      <xdr:rowOff>0</xdr:rowOff>
    </xdr:from>
    <xdr:ext cx="6163226" cy="2722284"/>
    <xdr:sp macro="" textlink="">
      <xdr:nvSpPr>
        <xdr:cNvPr id="5" name="CuadroTexto 4"/>
        <xdr:cNvSpPr txBox="1"/>
      </xdr:nvSpPr>
      <xdr:spPr>
        <a:xfrm>
          <a:off x="1524000" y="3495675"/>
          <a:ext cx="6163226" cy="27222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funcion {=hoy()}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  <a:endParaRPr lang="es-AR" sz="2800" i="1"/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66900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Administracion:Av. Colon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oneCellAnchor>
    <xdr:from>
      <xdr:col>3</xdr:col>
      <xdr:colOff>447675</xdr:colOff>
      <xdr:row>0</xdr:row>
      <xdr:rowOff>161925</xdr:rowOff>
    </xdr:from>
    <xdr:ext cx="2784288" cy="374141"/>
    <xdr:sp macro="" textlink="">
      <xdr:nvSpPr>
        <xdr:cNvPr id="4" name="CuadroTexto 3"/>
        <xdr:cNvSpPr txBox="1"/>
      </xdr:nvSpPr>
      <xdr:spPr>
        <a:xfrm>
          <a:off x="2733675" y="161925"/>
          <a:ext cx="2784288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NOTA</a:t>
          </a:r>
          <a:r>
            <a:rPr lang="es-AR" sz="1800" b="1" baseline="0"/>
            <a:t> DE PEDIDO INTERNO</a:t>
          </a:r>
          <a:endParaRPr lang="es-AR" sz="1800" b="1"/>
        </a:p>
      </xdr:txBody>
    </xdr:sp>
    <xdr:clientData/>
  </xdr:oneCellAnchor>
  <xdr:twoCellAnchor>
    <xdr:from>
      <xdr:col>0</xdr:col>
      <xdr:colOff>742950</xdr:colOff>
      <xdr:row>8</xdr:row>
      <xdr:rowOff>104775</xdr:rowOff>
    </xdr:from>
    <xdr:to>
      <xdr:col>9</xdr:col>
      <xdr:colOff>704850</xdr:colOff>
      <xdr:row>8</xdr:row>
      <xdr:rowOff>142875</xdr:rowOff>
    </xdr:to>
    <xdr:cxnSp macro="">
      <xdr:nvCxnSpPr>
        <xdr:cNvPr id="5" name="Conector recto 4"/>
        <xdr:cNvCxnSpPr/>
      </xdr:nvCxnSpPr>
      <xdr:spPr>
        <a:xfrm>
          <a:off x="742950" y="1638300"/>
          <a:ext cx="6819900" cy="38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304801"/>
    <xdr:sp macro="" textlink="">
      <xdr:nvSpPr>
        <xdr:cNvPr id="6" name="CuadroTexto 5"/>
        <xdr:cNvSpPr txBox="1"/>
      </xdr:nvSpPr>
      <xdr:spPr>
        <a:xfrm>
          <a:off x="885825" y="1657349"/>
          <a:ext cx="5667375" cy="3048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Requisicio</a:t>
          </a:r>
          <a:r>
            <a:rPr lang="es-AR" sz="1000" b="1" baseline="0"/>
            <a:t>n N</a:t>
          </a:r>
          <a:r>
            <a:rPr lang="es-AR" sz="1000" b="1"/>
            <a:t>:  </a:t>
          </a:r>
          <a:r>
            <a:rPr lang="es-AR" sz="1000" i="1"/>
            <a:t>1234</a:t>
          </a:r>
          <a:r>
            <a:rPr lang="es-AR" sz="1000"/>
            <a:t>			</a:t>
          </a:r>
          <a:r>
            <a:rPr lang="es-AR" sz="1000" b="1" baseline="0"/>
            <a:t>Fecha: 05-01-2017</a:t>
          </a:r>
          <a:r>
            <a:rPr lang="es-AR" sz="1000" baseline="0"/>
            <a:t>			</a:t>
          </a:r>
          <a:endParaRPr lang="es-AR" sz="1000" b="0" i="1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9</xdr:col>
      <xdr:colOff>723900</xdr:colOff>
      <xdr:row>11</xdr:row>
      <xdr:rowOff>152400</xdr:rowOff>
    </xdr:to>
    <xdr:cxnSp macro="">
      <xdr:nvCxnSpPr>
        <xdr:cNvPr id="7" name="Conector recto 6"/>
        <xdr:cNvCxnSpPr/>
      </xdr:nvCxnSpPr>
      <xdr:spPr>
        <a:xfrm>
          <a:off x="771525" y="2247900"/>
          <a:ext cx="68103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27</xdr:row>
      <xdr:rowOff>161925</xdr:rowOff>
    </xdr:from>
    <xdr:to>
      <xdr:col>9</xdr:col>
      <xdr:colOff>742950</xdr:colOff>
      <xdr:row>27</xdr:row>
      <xdr:rowOff>171450</xdr:rowOff>
    </xdr:to>
    <xdr:cxnSp macro="">
      <xdr:nvCxnSpPr>
        <xdr:cNvPr id="8" name="Conector recto 7"/>
        <xdr:cNvCxnSpPr/>
      </xdr:nvCxnSpPr>
      <xdr:spPr>
        <a:xfrm>
          <a:off x="790575" y="5314950"/>
          <a:ext cx="68103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695325</xdr:colOff>
      <xdr:row>2</xdr:row>
      <xdr:rowOff>38100</xdr:rowOff>
    </xdr:from>
    <xdr:ext cx="7397794" cy="3160609"/>
    <xdr:sp macro="" textlink="">
      <xdr:nvSpPr>
        <xdr:cNvPr id="9" name="CuadroTexto 8"/>
        <xdr:cNvSpPr txBox="1"/>
      </xdr:nvSpPr>
      <xdr:spPr>
        <a:xfrm>
          <a:off x="9324975" y="428625"/>
          <a:ext cx="7397794" cy="316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</xdr:txBody>
    </xdr:sp>
    <xdr:clientData/>
  </xdr:oneCellAnchor>
  <xdr:twoCellAnchor>
    <xdr:from>
      <xdr:col>4</xdr:col>
      <xdr:colOff>828675</xdr:colOff>
      <xdr:row>29</xdr:row>
      <xdr:rowOff>28575</xdr:rowOff>
    </xdr:from>
    <xdr:to>
      <xdr:col>4</xdr:col>
      <xdr:colOff>838200</xdr:colOff>
      <xdr:row>33</xdr:row>
      <xdr:rowOff>190500</xdr:rowOff>
    </xdr:to>
    <xdr:cxnSp macro="">
      <xdr:nvCxnSpPr>
        <xdr:cNvPr id="11" name="Conector recto 10"/>
        <xdr:cNvCxnSpPr/>
      </xdr:nvCxnSpPr>
      <xdr:spPr>
        <a:xfrm>
          <a:off x="4495800" y="5562600"/>
          <a:ext cx="9525" cy="923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628650</xdr:colOff>
      <xdr:row>29</xdr:row>
      <xdr:rowOff>38100</xdr:rowOff>
    </xdr:from>
    <xdr:to>
      <xdr:col>6</xdr:col>
      <xdr:colOff>638175</xdr:colOff>
      <xdr:row>34</xdr:row>
      <xdr:rowOff>0</xdr:rowOff>
    </xdr:to>
    <xdr:cxnSp macro="">
      <xdr:nvCxnSpPr>
        <xdr:cNvPr id="12" name="Conector recto 11"/>
        <xdr:cNvCxnSpPr/>
      </xdr:nvCxnSpPr>
      <xdr:spPr>
        <a:xfrm>
          <a:off x="6010275" y="5572125"/>
          <a:ext cx="9525" cy="923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29</xdr:row>
      <xdr:rowOff>38100</xdr:rowOff>
    </xdr:from>
    <xdr:to>
      <xdr:col>8</xdr:col>
      <xdr:colOff>619125</xdr:colOff>
      <xdr:row>34</xdr:row>
      <xdr:rowOff>0</xdr:rowOff>
    </xdr:to>
    <xdr:cxnSp macro="">
      <xdr:nvCxnSpPr>
        <xdr:cNvPr id="13" name="Conector recto 12"/>
        <xdr:cNvCxnSpPr/>
      </xdr:nvCxnSpPr>
      <xdr:spPr>
        <a:xfrm>
          <a:off x="7515225" y="5572125"/>
          <a:ext cx="9525" cy="923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1343025</xdr:colOff>
      <xdr:row>29</xdr:row>
      <xdr:rowOff>28575</xdr:rowOff>
    </xdr:from>
    <xdr:to>
      <xdr:col>2</xdr:col>
      <xdr:colOff>1352550</xdr:colOff>
      <xdr:row>33</xdr:row>
      <xdr:rowOff>190500</xdr:rowOff>
    </xdr:to>
    <xdr:cxnSp macro="">
      <xdr:nvCxnSpPr>
        <xdr:cNvPr id="14" name="Conector recto 13"/>
        <xdr:cNvCxnSpPr/>
      </xdr:nvCxnSpPr>
      <xdr:spPr>
        <a:xfrm>
          <a:off x="2867025" y="5562600"/>
          <a:ext cx="9525" cy="923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1343025</xdr:colOff>
      <xdr:row>30</xdr:row>
      <xdr:rowOff>9525</xdr:rowOff>
    </xdr:from>
    <xdr:to>
      <xdr:col>10</xdr:col>
      <xdr:colOff>0</xdr:colOff>
      <xdr:row>30</xdr:row>
      <xdr:rowOff>28575</xdr:rowOff>
    </xdr:to>
    <xdr:cxnSp macro="">
      <xdr:nvCxnSpPr>
        <xdr:cNvPr id="15" name="Conector recto 14"/>
        <xdr:cNvCxnSpPr/>
      </xdr:nvCxnSpPr>
      <xdr:spPr>
        <a:xfrm>
          <a:off x="2867025" y="5734050"/>
          <a:ext cx="59055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22" name="CuadroTexto 21"/>
        <xdr:cNvSpPr txBox="1"/>
      </xdr:nvSpPr>
      <xdr:spPr>
        <a:xfrm>
          <a:off x="1000125" y="962025"/>
          <a:ext cx="18954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23" name="Rectángulo 22"/>
        <xdr:cNvSpPr/>
      </xdr:nvSpPr>
      <xdr:spPr>
        <a:xfrm>
          <a:off x="3581400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24" name="CuadroTexto 23"/>
        <xdr:cNvSpPr txBox="1"/>
      </xdr:nvSpPr>
      <xdr:spPr>
        <a:xfrm>
          <a:off x="3600450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B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087349" cy="374141"/>
    <xdr:sp macro="" textlink="">
      <xdr:nvSpPr>
        <xdr:cNvPr id="25" name="CuadroTexto 24"/>
        <xdr:cNvSpPr txBox="1"/>
      </xdr:nvSpPr>
      <xdr:spPr>
        <a:xfrm>
          <a:off x="4981575" y="200025"/>
          <a:ext cx="10873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FACTURA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26" name="CuadroTexto 25"/>
        <xdr:cNvSpPr txBox="1"/>
      </xdr:nvSpPr>
      <xdr:spPr>
        <a:xfrm>
          <a:off x="4991100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0001- 0000023123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27" name="Conector recto 26"/>
        <xdr:cNvCxnSpPr/>
      </xdr:nvCxnSpPr>
      <xdr:spPr>
        <a:xfrm>
          <a:off x="742950" y="1638300"/>
          <a:ext cx="6172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28" name="CuadroTexto 27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No Responsable 			Cuit: </a:t>
          </a:r>
          <a:r>
            <a:rPr lang="es-AR" sz="1000" b="0" i="0" baseline="0"/>
            <a:t>20-42281230-9</a:t>
          </a:r>
          <a:endParaRPr lang="es-AR" sz="1000" b="0" i="0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29" name="Conector recto 28"/>
        <xdr:cNvCxnSpPr/>
      </xdr:nvCxnSpPr>
      <xdr:spPr>
        <a:xfrm>
          <a:off x="771525" y="2247900"/>
          <a:ext cx="613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28</xdr:row>
      <xdr:rowOff>28575</xdr:rowOff>
    </xdr:from>
    <xdr:to>
      <xdr:col>3</xdr:col>
      <xdr:colOff>447674</xdr:colOff>
      <xdr:row>33</xdr:row>
      <xdr:rowOff>180975</xdr:rowOff>
    </xdr:to>
    <xdr:sp macro="" textlink="">
      <xdr:nvSpPr>
        <xdr:cNvPr id="30" name="CuadroTexto 29"/>
        <xdr:cNvSpPr txBox="1"/>
      </xdr:nvSpPr>
      <xdr:spPr>
        <a:xfrm>
          <a:off x="771525" y="5410200"/>
          <a:ext cx="1990724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0" i="0" baseline="0"/>
            <a:t>NOTA DEBITO</a:t>
          </a:r>
        </a:p>
        <a:p>
          <a:endParaRPr lang="es-AR" sz="1000" b="0" i="0" baseline="0"/>
        </a:p>
        <a:p>
          <a:r>
            <a:rPr lang="es-AR" sz="1000" b="0" i="0" baseline="0"/>
            <a:t>NOTA CREDITO</a:t>
          </a:r>
          <a:endParaRPr lang="es-AR" sz="1000" b="0" i="0"/>
        </a:p>
      </xdr:txBody>
    </xdr:sp>
    <xdr:clientData/>
  </xdr:twoCellAnchor>
  <xdr:oneCellAnchor>
    <xdr:from>
      <xdr:col>0</xdr:col>
      <xdr:colOff>695325</xdr:colOff>
      <xdr:row>34</xdr:row>
      <xdr:rowOff>142875</xdr:rowOff>
    </xdr:from>
    <xdr:ext cx="7898957" cy="5790560"/>
    <xdr:sp macro="" textlink="">
      <xdr:nvSpPr>
        <xdr:cNvPr id="31" name="CuadroTexto 30"/>
        <xdr:cNvSpPr txBox="1"/>
      </xdr:nvSpPr>
      <xdr:spPr>
        <a:xfrm>
          <a:off x="695325" y="6677025"/>
          <a:ext cx="7898957" cy="5790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(H14:HI6)}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Interés del 20% en celda H17 {=SUMA(H14:I16)/5}</a:t>
          </a:r>
        </a:p>
      </xdr:txBody>
    </xdr:sp>
    <xdr:clientData/>
  </xdr:one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32" name="Rectángulo 31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123825</xdr:rowOff>
    </xdr:from>
    <xdr:to>
      <xdr:col>3</xdr:col>
      <xdr:colOff>504825</xdr:colOff>
      <xdr:row>11</xdr:row>
      <xdr:rowOff>76200</xdr:rowOff>
    </xdr:to>
    <xdr:sp macro="" textlink="">
      <xdr:nvSpPr>
        <xdr:cNvPr id="33" name="Rectángulo 32"/>
        <xdr:cNvSpPr/>
      </xdr:nvSpPr>
      <xdr:spPr>
        <a:xfrm>
          <a:off x="2676525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34" name="Rectángulo 33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581025</xdr:colOff>
      <xdr:row>29</xdr:row>
      <xdr:rowOff>76200</xdr:rowOff>
    </xdr:from>
    <xdr:to>
      <xdr:col>2</xdr:col>
      <xdr:colOff>723900</xdr:colOff>
      <xdr:row>30</xdr:row>
      <xdr:rowOff>28575</xdr:rowOff>
    </xdr:to>
    <xdr:sp macro="" textlink="">
      <xdr:nvSpPr>
        <xdr:cNvPr id="35" name="Rectángulo 34"/>
        <xdr:cNvSpPr/>
      </xdr:nvSpPr>
      <xdr:spPr>
        <a:xfrm>
          <a:off x="21050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66675</xdr:colOff>
      <xdr:row>31</xdr:row>
      <xdr:rowOff>0</xdr:rowOff>
    </xdr:from>
    <xdr:to>
      <xdr:col>2</xdr:col>
      <xdr:colOff>209550</xdr:colOff>
      <xdr:row>31</xdr:row>
      <xdr:rowOff>142875</xdr:rowOff>
    </xdr:to>
    <xdr:sp macro="" textlink="">
      <xdr:nvSpPr>
        <xdr:cNvPr id="36" name="Rectángulo 35"/>
        <xdr:cNvSpPr/>
      </xdr:nvSpPr>
      <xdr:spPr>
        <a:xfrm>
          <a:off x="1590675" y="59531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142875</xdr:colOff>
      <xdr:row>32</xdr:row>
      <xdr:rowOff>123825</xdr:rowOff>
    </xdr:from>
    <xdr:to>
      <xdr:col>2</xdr:col>
      <xdr:colOff>285750</xdr:colOff>
      <xdr:row>33</xdr:row>
      <xdr:rowOff>76200</xdr:rowOff>
    </xdr:to>
    <xdr:sp macro="" textlink="">
      <xdr:nvSpPr>
        <xdr:cNvPr id="37" name="Rectángulo 36"/>
        <xdr:cNvSpPr/>
      </xdr:nvSpPr>
      <xdr:spPr>
        <a:xfrm>
          <a:off x="1666875" y="62674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600075</xdr:colOff>
      <xdr:row>29</xdr:row>
      <xdr:rowOff>19050</xdr:rowOff>
    </xdr:from>
    <xdr:to>
      <xdr:col>2</xdr:col>
      <xdr:colOff>742950</xdr:colOff>
      <xdr:row>30</xdr:row>
      <xdr:rowOff>57150</xdr:rowOff>
    </xdr:to>
    <xdr:sp macro="" textlink="">
      <xdr:nvSpPr>
        <xdr:cNvPr id="38" name="Multiplicar 37"/>
        <xdr:cNvSpPr/>
      </xdr:nvSpPr>
      <xdr:spPr>
        <a:xfrm>
          <a:off x="2124075" y="55911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95250</xdr:rowOff>
    </xdr:from>
    <xdr:to>
      <xdr:col>3</xdr:col>
      <xdr:colOff>504825</xdr:colOff>
      <xdr:row>11</xdr:row>
      <xdr:rowOff>133350</xdr:rowOff>
    </xdr:to>
    <xdr:sp macro="" textlink="">
      <xdr:nvSpPr>
        <xdr:cNvPr id="39" name="Multiplicar 38"/>
        <xdr:cNvSpPr/>
      </xdr:nvSpPr>
      <xdr:spPr>
        <a:xfrm>
          <a:off x="2676525" y="20097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954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81400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600450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B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087349" cy="374141"/>
    <xdr:sp macro="" textlink="">
      <xdr:nvSpPr>
        <xdr:cNvPr id="6" name="CuadroTexto 5"/>
        <xdr:cNvSpPr txBox="1"/>
      </xdr:nvSpPr>
      <xdr:spPr>
        <a:xfrm>
          <a:off x="4981575" y="200025"/>
          <a:ext cx="10873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FACTURA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91100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0001- 0000023123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72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No Responsable 			Cuit: </a:t>
          </a:r>
          <a:r>
            <a:rPr lang="es-AR" sz="1000" b="0" i="0" baseline="0"/>
            <a:t>20-42281230-9</a:t>
          </a:r>
          <a:endParaRPr lang="es-AR" sz="1000" b="0" i="0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13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28</xdr:row>
      <xdr:rowOff>28575</xdr:rowOff>
    </xdr:from>
    <xdr:to>
      <xdr:col>3</xdr:col>
      <xdr:colOff>447674</xdr:colOff>
      <xdr:row>33</xdr:row>
      <xdr:rowOff>180975</xdr:rowOff>
    </xdr:to>
    <xdr:sp macro="" textlink="">
      <xdr:nvSpPr>
        <xdr:cNvPr id="11" name="CuadroTexto 10"/>
        <xdr:cNvSpPr txBox="1"/>
      </xdr:nvSpPr>
      <xdr:spPr>
        <a:xfrm>
          <a:off x="771525" y="5410200"/>
          <a:ext cx="1990724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0" i="0" baseline="0"/>
            <a:t>NOTA DEBITO</a:t>
          </a:r>
        </a:p>
        <a:p>
          <a:endParaRPr lang="es-AR" sz="1000" b="0" i="0" baseline="0"/>
        </a:p>
        <a:p>
          <a:r>
            <a:rPr lang="es-AR" sz="1000" b="0" i="0" baseline="0"/>
            <a:t>NOTA CREDITO</a:t>
          </a:r>
          <a:endParaRPr lang="es-AR" sz="1000" b="0" i="0"/>
        </a:p>
      </xdr:txBody>
    </xdr:sp>
    <xdr:clientData/>
  </xdr:twoCellAnchor>
  <xdr:oneCellAnchor>
    <xdr:from>
      <xdr:col>0</xdr:col>
      <xdr:colOff>695325</xdr:colOff>
      <xdr:row>34</xdr:row>
      <xdr:rowOff>142875</xdr:rowOff>
    </xdr:from>
    <xdr:ext cx="7397794" cy="5352234"/>
    <xdr:sp macro="" textlink="">
      <xdr:nvSpPr>
        <xdr:cNvPr id="12" name="CuadroTexto 11"/>
        <xdr:cNvSpPr txBox="1"/>
      </xdr:nvSpPr>
      <xdr:spPr>
        <a:xfrm>
          <a:off x="695325" y="6677025"/>
          <a:ext cx="7397794" cy="53522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(H14:HI6)}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</xdr:txBody>
    </xdr:sp>
    <xdr:clientData/>
  </xdr:one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13" name="Rectángulo 12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123825</xdr:rowOff>
    </xdr:from>
    <xdr:to>
      <xdr:col>3</xdr:col>
      <xdr:colOff>504825</xdr:colOff>
      <xdr:row>11</xdr:row>
      <xdr:rowOff>76200</xdr:rowOff>
    </xdr:to>
    <xdr:sp macro="" textlink="">
      <xdr:nvSpPr>
        <xdr:cNvPr id="14" name="Rectángulo 13"/>
        <xdr:cNvSpPr/>
      </xdr:nvSpPr>
      <xdr:spPr>
        <a:xfrm>
          <a:off x="2676525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5" name="Rectángulo 14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581025</xdr:colOff>
      <xdr:row>29</xdr:row>
      <xdr:rowOff>76200</xdr:rowOff>
    </xdr:from>
    <xdr:to>
      <xdr:col>2</xdr:col>
      <xdr:colOff>723900</xdr:colOff>
      <xdr:row>30</xdr:row>
      <xdr:rowOff>28575</xdr:rowOff>
    </xdr:to>
    <xdr:sp macro="" textlink="">
      <xdr:nvSpPr>
        <xdr:cNvPr id="16" name="Rectángulo 15"/>
        <xdr:cNvSpPr/>
      </xdr:nvSpPr>
      <xdr:spPr>
        <a:xfrm>
          <a:off x="21050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66675</xdr:colOff>
      <xdr:row>31</xdr:row>
      <xdr:rowOff>0</xdr:rowOff>
    </xdr:from>
    <xdr:to>
      <xdr:col>2</xdr:col>
      <xdr:colOff>209550</xdr:colOff>
      <xdr:row>31</xdr:row>
      <xdr:rowOff>142875</xdr:rowOff>
    </xdr:to>
    <xdr:sp macro="" textlink="">
      <xdr:nvSpPr>
        <xdr:cNvPr id="17" name="Rectángulo 16"/>
        <xdr:cNvSpPr/>
      </xdr:nvSpPr>
      <xdr:spPr>
        <a:xfrm>
          <a:off x="1590675" y="59531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142875</xdr:colOff>
      <xdr:row>32</xdr:row>
      <xdr:rowOff>123825</xdr:rowOff>
    </xdr:from>
    <xdr:to>
      <xdr:col>2</xdr:col>
      <xdr:colOff>285750</xdr:colOff>
      <xdr:row>33</xdr:row>
      <xdr:rowOff>76200</xdr:rowOff>
    </xdr:to>
    <xdr:sp macro="" textlink="">
      <xdr:nvSpPr>
        <xdr:cNvPr id="18" name="Rectángulo 17"/>
        <xdr:cNvSpPr/>
      </xdr:nvSpPr>
      <xdr:spPr>
        <a:xfrm>
          <a:off x="1666875" y="62674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28575</xdr:rowOff>
    </xdr:from>
    <xdr:to>
      <xdr:col>2</xdr:col>
      <xdr:colOff>38100</xdr:colOff>
      <xdr:row>30</xdr:row>
      <xdr:rowOff>66675</xdr:rowOff>
    </xdr:to>
    <xdr:sp macro="" textlink="">
      <xdr:nvSpPr>
        <xdr:cNvPr id="19" name="Multiplicar 18"/>
        <xdr:cNvSpPr/>
      </xdr:nvSpPr>
      <xdr:spPr>
        <a:xfrm>
          <a:off x="1419225" y="560070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95250</xdr:rowOff>
    </xdr:from>
    <xdr:to>
      <xdr:col>3</xdr:col>
      <xdr:colOff>504825</xdr:colOff>
      <xdr:row>11</xdr:row>
      <xdr:rowOff>133350</xdr:rowOff>
    </xdr:to>
    <xdr:sp macro="" textlink="">
      <xdr:nvSpPr>
        <xdr:cNvPr id="20" name="Multiplicar 19"/>
        <xdr:cNvSpPr/>
      </xdr:nvSpPr>
      <xdr:spPr>
        <a:xfrm>
          <a:off x="2676525" y="20097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954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81400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600450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C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087349" cy="374141"/>
    <xdr:sp macro="" textlink="">
      <xdr:nvSpPr>
        <xdr:cNvPr id="6" name="CuadroTexto 5"/>
        <xdr:cNvSpPr txBox="1"/>
      </xdr:nvSpPr>
      <xdr:spPr>
        <a:xfrm>
          <a:off x="4981575" y="200025"/>
          <a:ext cx="10873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FACTURA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91100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0001- 0000023123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72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No Responsable 			Cuit: </a:t>
          </a:r>
          <a:r>
            <a:rPr lang="es-AR" sz="1000" b="0" i="0" baseline="0"/>
            <a:t>20-42281230-9</a:t>
          </a:r>
          <a:endParaRPr lang="es-AR" sz="1000" b="0" i="0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13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28</xdr:row>
      <xdr:rowOff>28575</xdr:rowOff>
    </xdr:from>
    <xdr:to>
      <xdr:col>3</xdr:col>
      <xdr:colOff>447674</xdr:colOff>
      <xdr:row>33</xdr:row>
      <xdr:rowOff>180975</xdr:rowOff>
    </xdr:to>
    <xdr:sp macro="" textlink="">
      <xdr:nvSpPr>
        <xdr:cNvPr id="11" name="CuadroTexto 10"/>
        <xdr:cNvSpPr txBox="1"/>
      </xdr:nvSpPr>
      <xdr:spPr>
        <a:xfrm>
          <a:off x="771525" y="5410200"/>
          <a:ext cx="1990724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0" i="0" baseline="0"/>
            <a:t>NOTA DEBITO</a:t>
          </a:r>
        </a:p>
        <a:p>
          <a:endParaRPr lang="es-AR" sz="1000" b="0" i="0" baseline="0"/>
        </a:p>
        <a:p>
          <a:r>
            <a:rPr lang="es-AR" sz="1000" b="0" i="0" baseline="0"/>
            <a:t>NOTA CREDITO</a:t>
          </a:r>
          <a:endParaRPr lang="es-AR" sz="1000" b="0" i="0"/>
        </a:p>
      </xdr:txBody>
    </xdr:sp>
    <xdr:clientData/>
  </xdr:two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13" name="Rectángulo 12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123825</xdr:rowOff>
    </xdr:from>
    <xdr:to>
      <xdr:col>3</xdr:col>
      <xdr:colOff>504825</xdr:colOff>
      <xdr:row>11</xdr:row>
      <xdr:rowOff>76200</xdr:rowOff>
    </xdr:to>
    <xdr:sp macro="" textlink="">
      <xdr:nvSpPr>
        <xdr:cNvPr id="14" name="Rectángulo 13"/>
        <xdr:cNvSpPr/>
      </xdr:nvSpPr>
      <xdr:spPr>
        <a:xfrm>
          <a:off x="2676525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5" name="Rectángulo 14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581025</xdr:colOff>
      <xdr:row>29</xdr:row>
      <xdr:rowOff>76200</xdr:rowOff>
    </xdr:from>
    <xdr:to>
      <xdr:col>2</xdr:col>
      <xdr:colOff>723900</xdr:colOff>
      <xdr:row>30</xdr:row>
      <xdr:rowOff>28575</xdr:rowOff>
    </xdr:to>
    <xdr:sp macro="" textlink="">
      <xdr:nvSpPr>
        <xdr:cNvPr id="16" name="Rectángulo 15"/>
        <xdr:cNvSpPr/>
      </xdr:nvSpPr>
      <xdr:spPr>
        <a:xfrm>
          <a:off x="21050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66675</xdr:colOff>
      <xdr:row>31</xdr:row>
      <xdr:rowOff>0</xdr:rowOff>
    </xdr:from>
    <xdr:to>
      <xdr:col>2</xdr:col>
      <xdr:colOff>209550</xdr:colOff>
      <xdr:row>31</xdr:row>
      <xdr:rowOff>142875</xdr:rowOff>
    </xdr:to>
    <xdr:sp macro="" textlink="">
      <xdr:nvSpPr>
        <xdr:cNvPr id="17" name="Rectángulo 16"/>
        <xdr:cNvSpPr/>
      </xdr:nvSpPr>
      <xdr:spPr>
        <a:xfrm>
          <a:off x="1590675" y="59531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142875</xdr:colOff>
      <xdr:row>32</xdr:row>
      <xdr:rowOff>123825</xdr:rowOff>
    </xdr:from>
    <xdr:to>
      <xdr:col>2</xdr:col>
      <xdr:colOff>285750</xdr:colOff>
      <xdr:row>33</xdr:row>
      <xdr:rowOff>76200</xdr:rowOff>
    </xdr:to>
    <xdr:sp macro="" textlink="">
      <xdr:nvSpPr>
        <xdr:cNvPr id="18" name="Rectángulo 17"/>
        <xdr:cNvSpPr/>
      </xdr:nvSpPr>
      <xdr:spPr>
        <a:xfrm>
          <a:off x="1666875" y="62674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28575</xdr:rowOff>
    </xdr:from>
    <xdr:to>
      <xdr:col>2</xdr:col>
      <xdr:colOff>38100</xdr:colOff>
      <xdr:row>30</xdr:row>
      <xdr:rowOff>66675</xdr:rowOff>
    </xdr:to>
    <xdr:sp macro="" textlink="">
      <xdr:nvSpPr>
        <xdr:cNvPr id="19" name="Multiplicar 18"/>
        <xdr:cNvSpPr/>
      </xdr:nvSpPr>
      <xdr:spPr>
        <a:xfrm>
          <a:off x="1419225" y="560070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95250</xdr:rowOff>
    </xdr:from>
    <xdr:to>
      <xdr:col>3</xdr:col>
      <xdr:colOff>504825</xdr:colOff>
      <xdr:row>11</xdr:row>
      <xdr:rowOff>133350</xdr:rowOff>
    </xdr:to>
    <xdr:sp macro="" textlink="">
      <xdr:nvSpPr>
        <xdr:cNvPr id="20" name="Multiplicar 19"/>
        <xdr:cNvSpPr/>
      </xdr:nvSpPr>
      <xdr:spPr>
        <a:xfrm>
          <a:off x="2676525" y="20097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22" name="CuadroTexto 21"/>
        <xdr:cNvSpPr txBox="1"/>
      </xdr:nvSpPr>
      <xdr:spPr>
        <a:xfrm>
          <a:off x="1000125" y="962025"/>
          <a:ext cx="18954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23" name="Rectángulo 22"/>
        <xdr:cNvSpPr/>
      </xdr:nvSpPr>
      <xdr:spPr>
        <a:xfrm>
          <a:off x="3581400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24" name="CuadroTexto 23"/>
        <xdr:cNvSpPr txBox="1"/>
      </xdr:nvSpPr>
      <xdr:spPr>
        <a:xfrm>
          <a:off x="3600450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C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087349" cy="374141"/>
    <xdr:sp macro="" textlink="">
      <xdr:nvSpPr>
        <xdr:cNvPr id="25" name="CuadroTexto 24"/>
        <xdr:cNvSpPr txBox="1"/>
      </xdr:nvSpPr>
      <xdr:spPr>
        <a:xfrm>
          <a:off x="4981575" y="200025"/>
          <a:ext cx="10873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FACTURA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26" name="CuadroTexto 25"/>
        <xdr:cNvSpPr txBox="1"/>
      </xdr:nvSpPr>
      <xdr:spPr>
        <a:xfrm>
          <a:off x="4991100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0001- 0000023123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27" name="Conector recto 26"/>
        <xdr:cNvCxnSpPr/>
      </xdr:nvCxnSpPr>
      <xdr:spPr>
        <a:xfrm>
          <a:off x="742950" y="1638300"/>
          <a:ext cx="6172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28" name="CuadroTexto 27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No Responsable 			Cuit: </a:t>
          </a:r>
          <a:r>
            <a:rPr lang="es-AR" sz="1000" b="0" i="0" baseline="0"/>
            <a:t>20-42281230-9</a:t>
          </a:r>
          <a:endParaRPr lang="es-AR" sz="1000" b="0" i="0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29" name="Conector recto 28"/>
        <xdr:cNvCxnSpPr/>
      </xdr:nvCxnSpPr>
      <xdr:spPr>
        <a:xfrm>
          <a:off x="771525" y="2247900"/>
          <a:ext cx="613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28</xdr:row>
      <xdr:rowOff>28575</xdr:rowOff>
    </xdr:from>
    <xdr:to>
      <xdr:col>3</xdr:col>
      <xdr:colOff>447674</xdr:colOff>
      <xdr:row>33</xdr:row>
      <xdr:rowOff>180975</xdr:rowOff>
    </xdr:to>
    <xdr:sp macro="" textlink="">
      <xdr:nvSpPr>
        <xdr:cNvPr id="30" name="CuadroTexto 29"/>
        <xdr:cNvSpPr txBox="1"/>
      </xdr:nvSpPr>
      <xdr:spPr>
        <a:xfrm>
          <a:off x="771525" y="5410200"/>
          <a:ext cx="1990724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0" i="0" baseline="0"/>
            <a:t>NOTA DEBITO</a:t>
          </a:r>
        </a:p>
        <a:p>
          <a:endParaRPr lang="es-AR" sz="1000" b="0" i="0" baseline="0"/>
        </a:p>
        <a:p>
          <a:r>
            <a:rPr lang="es-AR" sz="1000" b="0" i="0" baseline="0"/>
            <a:t>NOTA CREDITO</a:t>
          </a:r>
          <a:endParaRPr lang="es-AR" sz="1000" b="0" i="0"/>
        </a:p>
      </xdr:txBody>
    </xdr:sp>
    <xdr:clientData/>
  </xdr:twoCellAnchor>
  <xdr:oneCellAnchor>
    <xdr:from>
      <xdr:col>0</xdr:col>
      <xdr:colOff>714375</xdr:colOff>
      <xdr:row>56</xdr:row>
      <xdr:rowOff>38100</xdr:rowOff>
    </xdr:from>
    <xdr:ext cx="7397794" cy="4913909"/>
    <xdr:sp macro="" textlink="">
      <xdr:nvSpPr>
        <xdr:cNvPr id="31" name="CuadroTexto 30"/>
        <xdr:cNvSpPr txBox="1"/>
      </xdr:nvSpPr>
      <xdr:spPr>
        <a:xfrm>
          <a:off x="714375" y="10782300"/>
          <a:ext cx="7397794" cy="4913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(H14:HI6)}</a:t>
          </a:r>
          <a:endParaRPr lang="es-AR" sz="2800" i="1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</xdr:txBody>
    </xdr:sp>
    <xdr:clientData/>
  </xdr:one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32" name="Rectángulo 31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123825</xdr:rowOff>
    </xdr:from>
    <xdr:to>
      <xdr:col>3</xdr:col>
      <xdr:colOff>504825</xdr:colOff>
      <xdr:row>11</xdr:row>
      <xdr:rowOff>76200</xdr:rowOff>
    </xdr:to>
    <xdr:sp macro="" textlink="">
      <xdr:nvSpPr>
        <xdr:cNvPr id="33" name="Rectángulo 32"/>
        <xdr:cNvSpPr/>
      </xdr:nvSpPr>
      <xdr:spPr>
        <a:xfrm>
          <a:off x="2676525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34" name="Rectángulo 33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581025</xdr:colOff>
      <xdr:row>29</xdr:row>
      <xdr:rowOff>76200</xdr:rowOff>
    </xdr:from>
    <xdr:to>
      <xdr:col>2</xdr:col>
      <xdr:colOff>723900</xdr:colOff>
      <xdr:row>30</xdr:row>
      <xdr:rowOff>28575</xdr:rowOff>
    </xdr:to>
    <xdr:sp macro="" textlink="">
      <xdr:nvSpPr>
        <xdr:cNvPr id="35" name="Rectángulo 34"/>
        <xdr:cNvSpPr/>
      </xdr:nvSpPr>
      <xdr:spPr>
        <a:xfrm>
          <a:off x="21050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66675</xdr:colOff>
      <xdr:row>31</xdr:row>
      <xdr:rowOff>0</xdr:rowOff>
    </xdr:from>
    <xdr:to>
      <xdr:col>2</xdr:col>
      <xdr:colOff>209550</xdr:colOff>
      <xdr:row>31</xdr:row>
      <xdr:rowOff>142875</xdr:rowOff>
    </xdr:to>
    <xdr:sp macro="" textlink="">
      <xdr:nvSpPr>
        <xdr:cNvPr id="36" name="Rectángulo 35"/>
        <xdr:cNvSpPr/>
      </xdr:nvSpPr>
      <xdr:spPr>
        <a:xfrm>
          <a:off x="1590675" y="59531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142875</xdr:colOff>
      <xdr:row>32</xdr:row>
      <xdr:rowOff>123825</xdr:rowOff>
    </xdr:from>
    <xdr:to>
      <xdr:col>2</xdr:col>
      <xdr:colOff>285750</xdr:colOff>
      <xdr:row>33</xdr:row>
      <xdr:rowOff>76200</xdr:rowOff>
    </xdr:to>
    <xdr:sp macro="" textlink="">
      <xdr:nvSpPr>
        <xdr:cNvPr id="37" name="Rectángulo 36"/>
        <xdr:cNvSpPr/>
      </xdr:nvSpPr>
      <xdr:spPr>
        <a:xfrm>
          <a:off x="1666875" y="62674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28575</xdr:rowOff>
    </xdr:from>
    <xdr:to>
      <xdr:col>2</xdr:col>
      <xdr:colOff>38100</xdr:colOff>
      <xdr:row>30</xdr:row>
      <xdr:rowOff>66675</xdr:rowOff>
    </xdr:to>
    <xdr:sp macro="" textlink="">
      <xdr:nvSpPr>
        <xdr:cNvPr id="38" name="Multiplicar 37"/>
        <xdr:cNvSpPr/>
      </xdr:nvSpPr>
      <xdr:spPr>
        <a:xfrm>
          <a:off x="1419225" y="560070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361950</xdr:colOff>
      <xdr:row>10</xdr:row>
      <xdr:rowOff>95250</xdr:rowOff>
    </xdr:from>
    <xdr:to>
      <xdr:col>3</xdr:col>
      <xdr:colOff>504825</xdr:colOff>
      <xdr:row>11</xdr:row>
      <xdr:rowOff>133350</xdr:rowOff>
    </xdr:to>
    <xdr:sp macro="" textlink="">
      <xdr:nvSpPr>
        <xdr:cNvPr id="39" name="Multiplicar 38"/>
        <xdr:cNvSpPr/>
      </xdr:nvSpPr>
      <xdr:spPr>
        <a:xfrm>
          <a:off x="2676525" y="200977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28575</xdr:colOff>
      <xdr:row>45</xdr:row>
      <xdr:rowOff>95250</xdr:rowOff>
    </xdr:from>
    <xdr:to>
      <xdr:col>6</xdr:col>
      <xdr:colOff>47625</xdr:colOff>
      <xdr:row>45</xdr:row>
      <xdr:rowOff>95250</xdr:rowOff>
    </xdr:to>
    <xdr:cxnSp macro="">
      <xdr:nvCxnSpPr>
        <xdr:cNvPr id="40" name="Conector recto 39"/>
        <xdr:cNvCxnSpPr/>
      </xdr:nvCxnSpPr>
      <xdr:spPr>
        <a:xfrm>
          <a:off x="3867150" y="8734425"/>
          <a:ext cx="7810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44</xdr:row>
      <xdr:rowOff>28575</xdr:rowOff>
    </xdr:from>
    <xdr:to>
      <xdr:col>2</xdr:col>
      <xdr:colOff>28575</xdr:colOff>
      <xdr:row>44</xdr:row>
      <xdr:rowOff>28575</xdr:rowOff>
    </xdr:to>
    <xdr:cxnSp macro="">
      <xdr:nvCxnSpPr>
        <xdr:cNvPr id="41" name="Conector recto 40"/>
        <xdr:cNvCxnSpPr/>
      </xdr:nvCxnSpPr>
      <xdr:spPr>
        <a:xfrm>
          <a:off x="771525" y="8477250"/>
          <a:ext cx="7810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43</xdr:row>
      <xdr:rowOff>28575</xdr:rowOff>
    </xdr:from>
    <xdr:to>
      <xdr:col>2</xdr:col>
      <xdr:colOff>695325</xdr:colOff>
      <xdr:row>44</xdr:row>
      <xdr:rowOff>95250</xdr:rowOff>
    </xdr:to>
    <xdr:sp macro="" textlink="">
      <xdr:nvSpPr>
        <xdr:cNvPr id="42" name="Igual que 41"/>
        <xdr:cNvSpPr/>
      </xdr:nvSpPr>
      <xdr:spPr>
        <a:xfrm>
          <a:off x="1905000" y="8286750"/>
          <a:ext cx="314325" cy="257175"/>
        </a:xfrm>
        <a:prstGeom prst="mathEqua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954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81400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600450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A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087349" cy="374141"/>
    <xdr:sp macro="" textlink="">
      <xdr:nvSpPr>
        <xdr:cNvPr id="6" name="CuadroTexto 5"/>
        <xdr:cNvSpPr txBox="1"/>
      </xdr:nvSpPr>
      <xdr:spPr>
        <a:xfrm>
          <a:off x="4981575" y="200025"/>
          <a:ext cx="10873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FACTURA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91100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0001- 0000023123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72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 Responsable Incripto		Cuit: </a:t>
          </a:r>
          <a:r>
            <a:rPr lang="es-AR" sz="1000" b="0" i="0" baseline="0"/>
            <a:t>20-42281230-9</a:t>
          </a:r>
          <a:endParaRPr lang="es-AR" sz="1000" b="0" i="0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13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28</xdr:row>
      <xdr:rowOff>28575</xdr:rowOff>
    </xdr:from>
    <xdr:to>
      <xdr:col>3</xdr:col>
      <xdr:colOff>447674</xdr:colOff>
      <xdr:row>33</xdr:row>
      <xdr:rowOff>180975</xdr:rowOff>
    </xdr:to>
    <xdr:sp macro="" textlink="">
      <xdr:nvSpPr>
        <xdr:cNvPr id="11" name="CuadroTexto 10"/>
        <xdr:cNvSpPr txBox="1"/>
      </xdr:nvSpPr>
      <xdr:spPr>
        <a:xfrm>
          <a:off x="771525" y="5410200"/>
          <a:ext cx="1990724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0" i="0" baseline="0"/>
            <a:t>NOTA DEBITO</a:t>
          </a:r>
        </a:p>
        <a:p>
          <a:endParaRPr lang="es-AR" sz="1000" b="0" i="0" baseline="0"/>
        </a:p>
        <a:p>
          <a:r>
            <a:rPr lang="es-AR" sz="1000" b="0" i="0" baseline="0"/>
            <a:t>NOTA CREDITO</a:t>
          </a:r>
          <a:endParaRPr lang="es-AR" sz="1000" b="0" i="0"/>
        </a:p>
      </xdr:txBody>
    </xdr:sp>
    <xdr:clientData/>
  </xdr:twoCellAnchor>
  <xdr:oneCellAnchor>
    <xdr:from>
      <xdr:col>0</xdr:col>
      <xdr:colOff>695325</xdr:colOff>
      <xdr:row>34</xdr:row>
      <xdr:rowOff>142875</xdr:rowOff>
    </xdr:from>
    <xdr:ext cx="8735725" cy="6228885"/>
    <xdr:sp macro="" textlink="">
      <xdr:nvSpPr>
        <xdr:cNvPr id="12" name="CuadroTexto 11"/>
        <xdr:cNvSpPr txBox="1"/>
      </xdr:nvSpPr>
      <xdr:spPr>
        <a:xfrm>
          <a:off x="695325" y="6677025"/>
          <a:ext cx="8735725" cy="6228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(H14:H16)-H17}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{=C28*21%} para el cálculo del IVA.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Descuento del 10% en celda H17 {=SUMA(H14:I16)*0,1}</a:t>
          </a:r>
        </a:p>
      </xdr:txBody>
    </xdr:sp>
    <xdr:clientData/>
  </xdr:one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13" name="Rectángulo 12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676275</xdr:colOff>
      <xdr:row>10</xdr:row>
      <xdr:rowOff>123825</xdr:rowOff>
    </xdr:from>
    <xdr:to>
      <xdr:col>4</xdr:col>
      <xdr:colOff>57150</xdr:colOff>
      <xdr:row>11</xdr:row>
      <xdr:rowOff>76200</xdr:rowOff>
    </xdr:to>
    <xdr:sp macro="" textlink="">
      <xdr:nvSpPr>
        <xdr:cNvPr id="14" name="Rectángulo 13"/>
        <xdr:cNvSpPr/>
      </xdr:nvSpPr>
      <xdr:spPr>
        <a:xfrm>
          <a:off x="29908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5" name="Rectángulo 14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581025</xdr:colOff>
      <xdr:row>29</xdr:row>
      <xdr:rowOff>76200</xdr:rowOff>
    </xdr:from>
    <xdr:to>
      <xdr:col>2</xdr:col>
      <xdr:colOff>723900</xdr:colOff>
      <xdr:row>30</xdr:row>
      <xdr:rowOff>28575</xdr:rowOff>
    </xdr:to>
    <xdr:sp macro="" textlink="">
      <xdr:nvSpPr>
        <xdr:cNvPr id="16" name="Rectángulo 15"/>
        <xdr:cNvSpPr/>
      </xdr:nvSpPr>
      <xdr:spPr>
        <a:xfrm>
          <a:off x="21050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66675</xdr:colOff>
      <xdr:row>31</xdr:row>
      <xdr:rowOff>0</xdr:rowOff>
    </xdr:from>
    <xdr:to>
      <xdr:col>2</xdr:col>
      <xdr:colOff>209550</xdr:colOff>
      <xdr:row>31</xdr:row>
      <xdr:rowOff>142875</xdr:rowOff>
    </xdr:to>
    <xdr:sp macro="" textlink="">
      <xdr:nvSpPr>
        <xdr:cNvPr id="17" name="Rectángulo 16"/>
        <xdr:cNvSpPr/>
      </xdr:nvSpPr>
      <xdr:spPr>
        <a:xfrm>
          <a:off x="1590675" y="59531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142875</xdr:colOff>
      <xdr:row>32</xdr:row>
      <xdr:rowOff>123825</xdr:rowOff>
    </xdr:from>
    <xdr:to>
      <xdr:col>2</xdr:col>
      <xdr:colOff>285750</xdr:colOff>
      <xdr:row>33</xdr:row>
      <xdr:rowOff>76200</xdr:rowOff>
    </xdr:to>
    <xdr:sp macro="" textlink="">
      <xdr:nvSpPr>
        <xdr:cNvPr id="18" name="Rectángulo 17"/>
        <xdr:cNvSpPr/>
      </xdr:nvSpPr>
      <xdr:spPr>
        <a:xfrm>
          <a:off x="1666875" y="62674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647700</xdr:colOff>
      <xdr:row>29</xdr:row>
      <xdr:rowOff>28575</xdr:rowOff>
    </xdr:from>
    <xdr:to>
      <xdr:col>2</xdr:col>
      <xdr:colOff>28575</xdr:colOff>
      <xdr:row>30</xdr:row>
      <xdr:rowOff>66675</xdr:rowOff>
    </xdr:to>
    <xdr:sp macro="" textlink="">
      <xdr:nvSpPr>
        <xdr:cNvPr id="19" name="Multiplicar 18"/>
        <xdr:cNvSpPr/>
      </xdr:nvSpPr>
      <xdr:spPr>
        <a:xfrm>
          <a:off x="1409700" y="560070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676275</xdr:colOff>
      <xdr:row>10</xdr:row>
      <xdr:rowOff>85725</xdr:rowOff>
    </xdr:from>
    <xdr:to>
      <xdr:col>4</xdr:col>
      <xdr:colOff>57150</xdr:colOff>
      <xdr:row>11</xdr:row>
      <xdr:rowOff>123825</xdr:rowOff>
    </xdr:to>
    <xdr:sp macro="" textlink="">
      <xdr:nvSpPr>
        <xdr:cNvPr id="20" name="Multiplicar 19"/>
        <xdr:cNvSpPr/>
      </xdr:nvSpPr>
      <xdr:spPr>
        <a:xfrm>
          <a:off x="2990850" y="200025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954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81400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600450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A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087349" cy="374141"/>
    <xdr:sp macro="" textlink="">
      <xdr:nvSpPr>
        <xdr:cNvPr id="6" name="CuadroTexto 5"/>
        <xdr:cNvSpPr txBox="1"/>
      </xdr:nvSpPr>
      <xdr:spPr>
        <a:xfrm>
          <a:off x="4981575" y="200025"/>
          <a:ext cx="10873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FACTURA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91100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0001- 0000023123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72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 Responsable Incripto		Cuit: </a:t>
          </a:r>
          <a:r>
            <a:rPr lang="es-AR" sz="1000" b="0" i="0" baseline="0"/>
            <a:t>20-42281230-9</a:t>
          </a:r>
          <a:endParaRPr lang="es-AR" sz="1000" b="0" i="0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13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28</xdr:row>
      <xdr:rowOff>28575</xdr:rowOff>
    </xdr:from>
    <xdr:to>
      <xdr:col>3</xdr:col>
      <xdr:colOff>447674</xdr:colOff>
      <xdr:row>33</xdr:row>
      <xdr:rowOff>180975</xdr:rowOff>
    </xdr:to>
    <xdr:sp macro="" textlink="">
      <xdr:nvSpPr>
        <xdr:cNvPr id="11" name="CuadroTexto 10"/>
        <xdr:cNvSpPr txBox="1"/>
      </xdr:nvSpPr>
      <xdr:spPr>
        <a:xfrm>
          <a:off x="771525" y="5410200"/>
          <a:ext cx="1990724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0" i="0" baseline="0"/>
            <a:t>NOTA DEBITO</a:t>
          </a:r>
        </a:p>
        <a:p>
          <a:endParaRPr lang="es-AR" sz="1000" b="0" i="0" baseline="0"/>
        </a:p>
        <a:p>
          <a:r>
            <a:rPr lang="es-AR" sz="1000" b="0" i="0" baseline="0"/>
            <a:t>NOTA CREDITO</a:t>
          </a:r>
          <a:endParaRPr lang="es-AR" sz="1000" b="0" i="0"/>
        </a:p>
      </xdr:txBody>
    </xdr:sp>
    <xdr:clientData/>
  </xdr:twoCellAnchor>
  <xdr:oneCellAnchor>
    <xdr:from>
      <xdr:col>0</xdr:col>
      <xdr:colOff>695325</xdr:colOff>
      <xdr:row>34</xdr:row>
      <xdr:rowOff>142875</xdr:rowOff>
    </xdr:from>
    <xdr:ext cx="7397794" cy="5352234"/>
    <xdr:sp macro="" textlink="">
      <xdr:nvSpPr>
        <xdr:cNvPr id="12" name="CuadroTexto 11"/>
        <xdr:cNvSpPr txBox="1"/>
      </xdr:nvSpPr>
      <xdr:spPr>
        <a:xfrm>
          <a:off x="695325" y="6677025"/>
          <a:ext cx="7397794" cy="53522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(B14:BI27)}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</xdr:txBody>
    </xdr:sp>
    <xdr:clientData/>
  </xdr:one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13" name="Rectángulo 12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676275</xdr:colOff>
      <xdr:row>10</xdr:row>
      <xdr:rowOff>123825</xdr:rowOff>
    </xdr:from>
    <xdr:to>
      <xdr:col>4</xdr:col>
      <xdr:colOff>57150</xdr:colOff>
      <xdr:row>11</xdr:row>
      <xdr:rowOff>76200</xdr:rowOff>
    </xdr:to>
    <xdr:sp macro="" textlink="">
      <xdr:nvSpPr>
        <xdr:cNvPr id="14" name="Rectángulo 13"/>
        <xdr:cNvSpPr/>
      </xdr:nvSpPr>
      <xdr:spPr>
        <a:xfrm>
          <a:off x="29908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5" name="Rectángulo 14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581025</xdr:colOff>
      <xdr:row>29</xdr:row>
      <xdr:rowOff>76200</xdr:rowOff>
    </xdr:from>
    <xdr:to>
      <xdr:col>2</xdr:col>
      <xdr:colOff>723900</xdr:colOff>
      <xdr:row>30</xdr:row>
      <xdr:rowOff>28575</xdr:rowOff>
    </xdr:to>
    <xdr:sp macro="" textlink="">
      <xdr:nvSpPr>
        <xdr:cNvPr id="16" name="Rectángulo 15"/>
        <xdr:cNvSpPr/>
      </xdr:nvSpPr>
      <xdr:spPr>
        <a:xfrm>
          <a:off x="21050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66675</xdr:colOff>
      <xdr:row>31</xdr:row>
      <xdr:rowOff>0</xdr:rowOff>
    </xdr:from>
    <xdr:to>
      <xdr:col>2</xdr:col>
      <xdr:colOff>209550</xdr:colOff>
      <xdr:row>31</xdr:row>
      <xdr:rowOff>142875</xdr:rowOff>
    </xdr:to>
    <xdr:sp macro="" textlink="">
      <xdr:nvSpPr>
        <xdr:cNvPr id="17" name="Rectángulo 16"/>
        <xdr:cNvSpPr/>
      </xdr:nvSpPr>
      <xdr:spPr>
        <a:xfrm>
          <a:off x="1590675" y="59531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142875</xdr:colOff>
      <xdr:row>32</xdr:row>
      <xdr:rowOff>123825</xdr:rowOff>
    </xdr:from>
    <xdr:to>
      <xdr:col>2</xdr:col>
      <xdr:colOff>285750</xdr:colOff>
      <xdr:row>33</xdr:row>
      <xdr:rowOff>76200</xdr:rowOff>
    </xdr:to>
    <xdr:sp macro="" textlink="">
      <xdr:nvSpPr>
        <xdr:cNvPr id="18" name="Rectángulo 17"/>
        <xdr:cNvSpPr/>
      </xdr:nvSpPr>
      <xdr:spPr>
        <a:xfrm>
          <a:off x="1666875" y="62674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95250</xdr:colOff>
      <xdr:row>10</xdr:row>
      <xdr:rowOff>76200</xdr:rowOff>
    </xdr:from>
    <xdr:to>
      <xdr:col>2</xdr:col>
      <xdr:colOff>238125</xdr:colOff>
      <xdr:row>11</xdr:row>
      <xdr:rowOff>114300</xdr:rowOff>
    </xdr:to>
    <xdr:sp macro="" textlink="">
      <xdr:nvSpPr>
        <xdr:cNvPr id="19" name="Multiplicar 18"/>
        <xdr:cNvSpPr/>
      </xdr:nvSpPr>
      <xdr:spPr>
        <a:xfrm>
          <a:off x="1619250" y="199072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571500</xdr:colOff>
      <xdr:row>29</xdr:row>
      <xdr:rowOff>38100</xdr:rowOff>
    </xdr:from>
    <xdr:to>
      <xdr:col>2</xdr:col>
      <xdr:colOff>714375</xdr:colOff>
      <xdr:row>30</xdr:row>
      <xdr:rowOff>76200</xdr:rowOff>
    </xdr:to>
    <xdr:sp macro="" textlink="">
      <xdr:nvSpPr>
        <xdr:cNvPr id="20" name="Multiplicar 19"/>
        <xdr:cNvSpPr/>
      </xdr:nvSpPr>
      <xdr:spPr>
        <a:xfrm>
          <a:off x="2095500" y="5610225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3</xdr:col>
      <xdr:colOff>419100</xdr:colOff>
      <xdr:row>28</xdr:row>
      <xdr:rowOff>28575</xdr:rowOff>
    </xdr:from>
    <xdr:ext cx="1524000" cy="264560"/>
    <xdr:sp macro="" textlink="">
      <xdr:nvSpPr>
        <xdr:cNvPr id="21" name="CuadroTexto 20"/>
        <xdr:cNvSpPr txBox="1"/>
      </xdr:nvSpPr>
      <xdr:spPr>
        <a:xfrm>
          <a:off x="2733675" y="5410200"/>
          <a:ext cx="1524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AR" sz="1100" b="1" i="1" u="sng"/>
            <a:t>REMITO NRO.</a:t>
          </a:r>
          <a:r>
            <a:rPr lang="es-AR" sz="1100" b="1" i="1" u="sng" baseline="0"/>
            <a:t> : </a:t>
          </a:r>
          <a:endParaRPr lang="es-AR" sz="1100" b="1" i="1" u="sng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954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81400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600450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A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087349" cy="374141"/>
    <xdr:sp macro="" textlink="">
      <xdr:nvSpPr>
        <xdr:cNvPr id="6" name="CuadroTexto 5"/>
        <xdr:cNvSpPr txBox="1"/>
      </xdr:nvSpPr>
      <xdr:spPr>
        <a:xfrm>
          <a:off x="4981575" y="200025"/>
          <a:ext cx="10873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FACTURA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91100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0001- 0000023123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72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 Responsable Incripto		Cuit: </a:t>
          </a:r>
          <a:r>
            <a:rPr lang="es-AR" sz="1000" b="0" i="0" baseline="0"/>
            <a:t>20-42281230-9</a:t>
          </a:r>
          <a:endParaRPr lang="es-AR" sz="1000" b="0" i="0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13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28</xdr:row>
      <xdr:rowOff>28575</xdr:rowOff>
    </xdr:from>
    <xdr:to>
      <xdr:col>3</xdr:col>
      <xdr:colOff>447674</xdr:colOff>
      <xdr:row>33</xdr:row>
      <xdr:rowOff>180975</xdr:rowOff>
    </xdr:to>
    <xdr:sp macro="" textlink="">
      <xdr:nvSpPr>
        <xdr:cNvPr id="11" name="CuadroTexto 10"/>
        <xdr:cNvSpPr txBox="1"/>
      </xdr:nvSpPr>
      <xdr:spPr>
        <a:xfrm>
          <a:off x="771525" y="5410200"/>
          <a:ext cx="1990724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0" i="0" baseline="0"/>
            <a:t>NOTA DEBITO</a:t>
          </a:r>
        </a:p>
        <a:p>
          <a:endParaRPr lang="es-AR" sz="1000" b="0" i="0" baseline="0"/>
        </a:p>
        <a:p>
          <a:r>
            <a:rPr lang="es-AR" sz="1000" b="0" i="0" baseline="0"/>
            <a:t>NOTA CREDITO</a:t>
          </a:r>
          <a:endParaRPr lang="es-AR" sz="1000" b="0" i="0"/>
        </a:p>
      </xdr:txBody>
    </xdr:sp>
    <xdr:clientData/>
  </xdr:twoCellAnchor>
  <xdr:oneCellAnchor>
    <xdr:from>
      <xdr:col>0</xdr:col>
      <xdr:colOff>695325</xdr:colOff>
      <xdr:row>34</xdr:row>
      <xdr:rowOff>142875</xdr:rowOff>
    </xdr:from>
    <xdr:ext cx="7397794" cy="5790560"/>
    <xdr:sp macro="" textlink="">
      <xdr:nvSpPr>
        <xdr:cNvPr id="12" name="CuadroTexto 11"/>
        <xdr:cNvSpPr txBox="1"/>
      </xdr:nvSpPr>
      <xdr:spPr>
        <a:xfrm>
          <a:off x="695325" y="6677025"/>
          <a:ext cx="7397794" cy="5790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(H14:HI6)}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Impuesto {=C28*0,21}</a:t>
          </a:r>
        </a:p>
      </xdr:txBody>
    </xdr:sp>
    <xdr:clientData/>
  </xdr:one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13" name="Rectángulo 12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676275</xdr:colOff>
      <xdr:row>10</xdr:row>
      <xdr:rowOff>123825</xdr:rowOff>
    </xdr:from>
    <xdr:to>
      <xdr:col>4</xdr:col>
      <xdr:colOff>57150</xdr:colOff>
      <xdr:row>11</xdr:row>
      <xdr:rowOff>76200</xdr:rowOff>
    </xdr:to>
    <xdr:sp macro="" textlink="">
      <xdr:nvSpPr>
        <xdr:cNvPr id="14" name="Rectángulo 13"/>
        <xdr:cNvSpPr/>
      </xdr:nvSpPr>
      <xdr:spPr>
        <a:xfrm>
          <a:off x="29908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5" name="Rectángulo 14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581025</xdr:colOff>
      <xdr:row>29</xdr:row>
      <xdr:rowOff>76200</xdr:rowOff>
    </xdr:from>
    <xdr:to>
      <xdr:col>2</xdr:col>
      <xdr:colOff>723900</xdr:colOff>
      <xdr:row>30</xdr:row>
      <xdr:rowOff>28575</xdr:rowOff>
    </xdr:to>
    <xdr:sp macro="" textlink="">
      <xdr:nvSpPr>
        <xdr:cNvPr id="16" name="Rectángulo 15"/>
        <xdr:cNvSpPr/>
      </xdr:nvSpPr>
      <xdr:spPr>
        <a:xfrm>
          <a:off x="21050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66675</xdr:colOff>
      <xdr:row>31</xdr:row>
      <xdr:rowOff>0</xdr:rowOff>
    </xdr:from>
    <xdr:to>
      <xdr:col>2</xdr:col>
      <xdr:colOff>209550</xdr:colOff>
      <xdr:row>31</xdr:row>
      <xdr:rowOff>142875</xdr:rowOff>
    </xdr:to>
    <xdr:sp macro="" textlink="">
      <xdr:nvSpPr>
        <xdr:cNvPr id="17" name="Rectángulo 16"/>
        <xdr:cNvSpPr/>
      </xdr:nvSpPr>
      <xdr:spPr>
        <a:xfrm>
          <a:off x="1590675" y="59531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142875</xdr:colOff>
      <xdr:row>32</xdr:row>
      <xdr:rowOff>123825</xdr:rowOff>
    </xdr:from>
    <xdr:to>
      <xdr:col>2</xdr:col>
      <xdr:colOff>285750</xdr:colOff>
      <xdr:row>33</xdr:row>
      <xdr:rowOff>76200</xdr:rowOff>
    </xdr:to>
    <xdr:sp macro="" textlink="">
      <xdr:nvSpPr>
        <xdr:cNvPr id="18" name="Rectángulo 17"/>
        <xdr:cNvSpPr/>
      </xdr:nvSpPr>
      <xdr:spPr>
        <a:xfrm>
          <a:off x="1666875" y="62674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647700</xdr:colOff>
      <xdr:row>29</xdr:row>
      <xdr:rowOff>28575</xdr:rowOff>
    </xdr:from>
    <xdr:to>
      <xdr:col>2</xdr:col>
      <xdr:colOff>28575</xdr:colOff>
      <xdr:row>30</xdr:row>
      <xdr:rowOff>66675</xdr:rowOff>
    </xdr:to>
    <xdr:sp macro="" textlink="">
      <xdr:nvSpPr>
        <xdr:cNvPr id="19" name="Multiplicar 18"/>
        <xdr:cNvSpPr/>
      </xdr:nvSpPr>
      <xdr:spPr>
        <a:xfrm>
          <a:off x="1409700" y="560070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676275</xdr:colOff>
      <xdr:row>10</xdr:row>
      <xdr:rowOff>85725</xdr:rowOff>
    </xdr:from>
    <xdr:to>
      <xdr:col>4</xdr:col>
      <xdr:colOff>57150</xdr:colOff>
      <xdr:row>11</xdr:row>
      <xdr:rowOff>123825</xdr:rowOff>
    </xdr:to>
    <xdr:sp macro="" textlink="">
      <xdr:nvSpPr>
        <xdr:cNvPr id="20" name="Multiplicar 19"/>
        <xdr:cNvSpPr/>
      </xdr:nvSpPr>
      <xdr:spPr>
        <a:xfrm>
          <a:off x="2990850" y="200025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3" name="CuadroTexto 2"/>
        <xdr:cNvSpPr txBox="1"/>
      </xdr:nvSpPr>
      <xdr:spPr>
        <a:xfrm>
          <a:off x="1000125" y="962025"/>
          <a:ext cx="18954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4" name="Rectángulo 3"/>
        <xdr:cNvSpPr/>
      </xdr:nvSpPr>
      <xdr:spPr>
        <a:xfrm>
          <a:off x="3581400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5" name="CuadroTexto 4"/>
        <xdr:cNvSpPr txBox="1"/>
      </xdr:nvSpPr>
      <xdr:spPr>
        <a:xfrm>
          <a:off x="3600450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A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087349" cy="374141"/>
    <xdr:sp macro="" textlink="">
      <xdr:nvSpPr>
        <xdr:cNvPr id="6" name="CuadroTexto 5"/>
        <xdr:cNvSpPr txBox="1"/>
      </xdr:nvSpPr>
      <xdr:spPr>
        <a:xfrm>
          <a:off x="4981575" y="200025"/>
          <a:ext cx="10873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FACTURA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7" name="CuadroTexto 6"/>
        <xdr:cNvSpPr txBox="1"/>
      </xdr:nvSpPr>
      <xdr:spPr>
        <a:xfrm>
          <a:off x="4991100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0001- 0000023123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8" name="Conector recto 7"/>
        <xdr:cNvCxnSpPr/>
      </xdr:nvCxnSpPr>
      <xdr:spPr>
        <a:xfrm>
          <a:off x="742950" y="1638300"/>
          <a:ext cx="6172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9" name="CuadroTexto 8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 Responsable Incripto		Cuit: </a:t>
          </a:r>
          <a:r>
            <a:rPr lang="es-AR" sz="1000" b="0" i="0" baseline="0"/>
            <a:t>20-42281230-9</a:t>
          </a:r>
          <a:endParaRPr lang="es-AR" sz="1000" b="0" i="0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10" name="Conector recto 9"/>
        <xdr:cNvCxnSpPr/>
      </xdr:nvCxnSpPr>
      <xdr:spPr>
        <a:xfrm>
          <a:off x="771525" y="2247900"/>
          <a:ext cx="613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28</xdr:row>
      <xdr:rowOff>28575</xdr:rowOff>
    </xdr:from>
    <xdr:to>
      <xdr:col>3</xdr:col>
      <xdr:colOff>447674</xdr:colOff>
      <xdr:row>33</xdr:row>
      <xdr:rowOff>180975</xdr:rowOff>
    </xdr:to>
    <xdr:sp macro="" textlink="">
      <xdr:nvSpPr>
        <xdr:cNvPr id="11" name="CuadroTexto 10"/>
        <xdr:cNvSpPr txBox="1"/>
      </xdr:nvSpPr>
      <xdr:spPr>
        <a:xfrm>
          <a:off x="771525" y="5410200"/>
          <a:ext cx="1990724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0" i="0" baseline="0"/>
            <a:t>NOTA DEBITO</a:t>
          </a:r>
        </a:p>
        <a:p>
          <a:endParaRPr lang="es-AR" sz="1000" b="0" i="0" baseline="0"/>
        </a:p>
        <a:p>
          <a:r>
            <a:rPr lang="es-AR" sz="1000" b="0" i="0" baseline="0"/>
            <a:t>NOTA CREDITO</a:t>
          </a:r>
          <a:endParaRPr lang="es-AR" sz="1000" b="0" i="0"/>
        </a:p>
      </xdr:txBody>
    </xdr:sp>
    <xdr:clientData/>
  </xdr:twoCellAnchor>
  <xdr:oneCellAnchor>
    <xdr:from>
      <xdr:col>0</xdr:col>
      <xdr:colOff>695325</xdr:colOff>
      <xdr:row>34</xdr:row>
      <xdr:rowOff>142875</xdr:rowOff>
    </xdr:from>
    <xdr:ext cx="8221866" cy="6228885"/>
    <xdr:sp macro="" textlink="">
      <xdr:nvSpPr>
        <xdr:cNvPr id="12" name="CuadroTexto 11"/>
        <xdr:cNvSpPr txBox="1"/>
      </xdr:nvSpPr>
      <xdr:spPr>
        <a:xfrm>
          <a:off x="695325" y="6677025"/>
          <a:ext cx="8221866" cy="6228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(H14:HI6)}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{=C28*21%} para el cálculo del IVA.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Interés del 10% en celda H17 {=SUMA(H14:I16)/10}</a:t>
          </a:r>
        </a:p>
      </xdr:txBody>
    </xdr:sp>
    <xdr:clientData/>
  </xdr:one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13" name="Rectángulo 12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676275</xdr:colOff>
      <xdr:row>10</xdr:row>
      <xdr:rowOff>123825</xdr:rowOff>
    </xdr:from>
    <xdr:to>
      <xdr:col>4</xdr:col>
      <xdr:colOff>57150</xdr:colOff>
      <xdr:row>11</xdr:row>
      <xdr:rowOff>76200</xdr:rowOff>
    </xdr:to>
    <xdr:sp macro="" textlink="">
      <xdr:nvSpPr>
        <xdr:cNvPr id="14" name="Rectángulo 13"/>
        <xdr:cNvSpPr/>
      </xdr:nvSpPr>
      <xdr:spPr>
        <a:xfrm>
          <a:off x="29908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15" name="Rectángulo 14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581025</xdr:colOff>
      <xdr:row>29</xdr:row>
      <xdr:rowOff>76200</xdr:rowOff>
    </xdr:from>
    <xdr:to>
      <xdr:col>2</xdr:col>
      <xdr:colOff>723900</xdr:colOff>
      <xdr:row>30</xdr:row>
      <xdr:rowOff>28575</xdr:rowOff>
    </xdr:to>
    <xdr:sp macro="" textlink="">
      <xdr:nvSpPr>
        <xdr:cNvPr id="16" name="Rectángulo 15"/>
        <xdr:cNvSpPr/>
      </xdr:nvSpPr>
      <xdr:spPr>
        <a:xfrm>
          <a:off x="21050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66675</xdr:colOff>
      <xdr:row>31</xdr:row>
      <xdr:rowOff>0</xdr:rowOff>
    </xdr:from>
    <xdr:to>
      <xdr:col>2</xdr:col>
      <xdr:colOff>209550</xdr:colOff>
      <xdr:row>31</xdr:row>
      <xdr:rowOff>142875</xdr:rowOff>
    </xdr:to>
    <xdr:sp macro="" textlink="">
      <xdr:nvSpPr>
        <xdr:cNvPr id="17" name="Rectángulo 16"/>
        <xdr:cNvSpPr/>
      </xdr:nvSpPr>
      <xdr:spPr>
        <a:xfrm>
          <a:off x="1590675" y="59531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142875</xdr:colOff>
      <xdr:row>32</xdr:row>
      <xdr:rowOff>123825</xdr:rowOff>
    </xdr:from>
    <xdr:to>
      <xdr:col>2</xdr:col>
      <xdr:colOff>285750</xdr:colOff>
      <xdr:row>33</xdr:row>
      <xdr:rowOff>76200</xdr:rowOff>
    </xdr:to>
    <xdr:sp macro="" textlink="">
      <xdr:nvSpPr>
        <xdr:cNvPr id="18" name="Rectángulo 17"/>
        <xdr:cNvSpPr/>
      </xdr:nvSpPr>
      <xdr:spPr>
        <a:xfrm>
          <a:off x="1666875" y="62674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647700</xdr:colOff>
      <xdr:row>29</xdr:row>
      <xdr:rowOff>28575</xdr:rowOff>
    </xdr:from>
    <xdr:to>
      <xdr:col>2</xdr:col>
      <xdr:colOff>28575</xdr:colOff>
      <xdr:row>30</xdr:row>
      <xdr:rowOff>66675</xdr:rowOff>
    </xdr:to>
    <xdr:sp macro="" textlink="">
      <xdr:nvSpPr>
        <xdr:cNvPr id="19" name="Multiplicar 18"/>
        <xdr:cNvSpPr/>
      </xdr:nvSpPr>
      <xdr:spPr>
        <a:xfrm>
          <a:off x="1409700" y="560070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676275</xdr:colOff>
      <xdr:row>10</xdr:row>
      <xdr:rowOff>85725</xdr:rowOff>
    </xdr:from>
    <xdr:to>
      <xdr:col>4</xdr:col>
      <xdr:colOff>57150</xdr:colOff>
      <xdr:row>11</xdr:row>
      <xdr:rowOff>123825</xdr:rowOff>
    </xdr:to>
    <xdr:sp macro="" textlink="">
      <xdr:nvSpPr>
        <xdr:cNvPr id="20" name="Multiplicar 19"/>
        <xdr:cNvSpPr/>
      </xdr:nvSpPr>
      <xdr:spPr>
        <a:xfrm>
          <a:off x="2990850" y="200025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</xdr:col>
      <xdr:colOff>333375</xdr:colOff>
      <xdr:row>1</xdr:row>
      <xdr:rowOff>95251</xdr:rowOff>
    </xdr:from>
    <xdr:to>
      <xdr:col>2</xdr:col>
      <xdr:colOff>266700</xdr:colOff>
      <xdr:row>5</xdr:row>
      <xdr:rowOff>763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95276"/>
          <a:ext cx="695325" cy="66751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5</xdr:row>
      <xdr:rowOff>0</xdr:rowOff>
    </xdr:from>
    <xdr:to>
      <xdr:col>3</xdr:col>
      <xdr:colOff>581025</xdr:colOff>
      <xdr:row>7</xdr:row>
      <xdr:rowOff>152399</xdr:rowOff>
    </xdr:to>
    <xdr:sp macro="" textlink="">
      <xdr:nvSpPr>
        <xdr:cNvPr id="22" name="CuadroTexto 21"/>
        <xdr:cNvSpPr txBox="1"/>
      </xdr:nvSpPr>
      <xdr:spPr>
        <a:xfrm>
          <a:off x="1000125" y="962025"/>
          <a:ext cx="18954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900"/>
            <a:t>Av. Independencia</a:t>
          </a:r>
          <a:r>
            <a:rPr lang="es-AR" sz="900" baseline="0"/>
            <a:t> 2222</a:t>
          </a:r>
        </a:p>
        <a:p>
          <a:pPr algn="l"/>
          <a:r>
            <a:rPr lang="es-AR" sz="900" baseline="0"/>
            <a:t>Mar del Plata - (0223)444-4444</a:t>
          </a:r>
        </a:p>
        <a:p>
          <a:pPr algn="l"/>
          <a:r>
            <a:rPr lang="es-AR" sz="900" baseline="0"/>
            <a:t>info@android.com.ar</a:t>
          </a:r>
          <a:endParaRPr lang="es-AR" sz="900"/>
        </a:p>
      </xdr:txBody>
    </xdr:sp>
    <xdr:clientData/>
  </xdr:twoCellAnchor>
  <xdr:twoCellAnchor>
    <xdr:from>
      <xdr:col>4</xdr:col>
      <xdr:colOff>504825</xdr:colOff>
      <xdr:row>1</xdr:row>
      <xdr:rowOff>95250</xdr:rowOff>
    </xdr:from>
    <xdr:to>
      <xdr:col>5</xdr:col>
      <xdr:colOff>285750</xdr:colOff>
      <xdr:row>4</xdr:row>
      <xdr:rowOff>104775</xdr:rowOff>
    </xdr:to>
    <xdr:sp macro="" textlink="">
      <xdr:nvSpPr>
        <xdr:cNvPr id="23" name="Rectángulo 22"/>
        <xdr:cNvSpPr/>
      </xdr:nvSpPr>
      <xdr:spPr>
        <a:xfrm>
          <a:off x="3581400" y="295275"/>
          <a:ext cx="542925" cy="58102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523875</xdr:colOff>
      <xdr:row>0</xdr:row>
      <xdr:rowOff>152400</xdr:rowOff>
    </xdr:from>
    <xdr:to>
      <xdr:col>5</xdr:col>
      <xdr:colOff>333375</xdr:colOff>
      <xdr:row>4</xdr:row>
      <xdr:rowOff>76201</xdr:rowOff>
    </xdr:to>
    <xdr:sp macro="" textlink="">
      <xdr:nvSpPr>
        <xdr:cNvPr id="24" name="CuadroTexto 23"/>
        <xdr:cNvSpPr txBox="1"/>
      </xdr:nvSpPr>
      <xdr:spPr>
        <a:xfrm>
          <a:off x="3600450" y="152400"/>
          <a:ext cx="5715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4800"/>
            <a:t>A</a:t>
          </a:r>
        </a:p>
      </xdr:txBody>
    </xdr:sp>
    <xdr:clientData/>
  </xdr:twoCellAnchor>
  <xdr:oneCellAnchor>
    <xdr:from>
      <xdr:col>6</xdr:col>
      <xdr:colOff>381000</xdr:colOff>
      <xdr:row>1</xdr:row>
      <xdr:rowOff>0</xdr:rowOff>
    </xdr:from>
    <xdr:ext cx="1087349" cy="374141"/>
    <xdr:sp macro="" textlink="">
      <xdr:nvSpPr>
        <xdr:cNvPr id="25" name="CuadroTexto 24"/>
        <xdr:cNvSpPr txBox="1"/>
      </xdr:nvSpPr>
      <xdr:spPr>
        <a:xfrm>
          <a:off x="4981575" y="200025"/>
          <a:ext cx="10873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FACTURA</a:t>
          </a:r>
        </a:p>
      </xdr:txBody>
    </xdr:sp>
    <xdr:clientData/>
  </xdr:oneCellAnchor>
  <xdr:twoCellAnchor>
    <xdr:from>
      <xdr:col>6</xdr:col>
      <xdr:colOff>390525</xdr:colOff>
      <xdr:row>3</xdr:row>
      <xdr:rowOff>0</xdr:rowOff>
    </xdr:from>
    <xdr:to>
      <xdr:col>8</xdr:col>
      <xdr:colOff>504825</xdr:colOff>
      <xdr:row>4</xdr:row>
      <xdr:rowOff>180975</xdr:rowOff>
    </xdr:to>
    <xdr:sp macro="" textlink="">
      <xdr:nvSpPr>
        <xdr:cNvPr id="26" name="CuadroTexto 25"/>
        <xdr:cNvSpPr txBox="1"/>
      </xdr:nvSpPr>
      <xdr:spPr>
        <a:xfrm>
          <a:off x="4991100" y="581025"/>
          <a:ext cx="16668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/>
            <a:t>N</a:t>
          </a:r>
          <a:r>
            <a:rPr lang="es-AR" sz="1200" b="1" smtClean="0"/>
            <a:t>º 0001- 0000023123</a:t>
          </a:r>
          <a:endParaRPr lang="es-AR" sz="1200" b="1"/>
        </a:p>
      </xdr:txBody>
    </xdr:sp>
    <xdr:clientData/>
  </xdr:twoCellAnchor>
  <xdr:twoCellAnchor>
    <xdr:from>
      <xdr:col>0</xdr:col>
      <xdr:colOff>742950</xdr:colOff>
      <xdr:row>8</xdr:row>
      <xdr:rowOff>104775</xdr:rowOff>
    </xdr:from>
    <xdr:to>
      <xdr:col>9</xdr:col>
      <xdr:colOff>0</xdr:colOff>
      <xdr:row>8</xdr:row>
      <xdr:rowOff>104775</xdr:rowOff>
    </xdr:to>
    <xdr:cxnSp macro="">
      <xdr:nvCxnSpPr>
        <xdr:cNvPr id="27" name="Conector recto 26"/>
        <xdr:cNvCxnSpPr/>
      </xdr:nvCxnSpPr>
      <xdr:spPr>
        <a:xfrm>
          <a:off x="742950" y="1638300"/>
          <a:ext cx="6172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</xdr:row>
      <xdr:rowOff>123824</xdr:rowOff>
    </xdr:from>
    <xdr:ext cx="5667375" cy="581025"/>
    <xdr:sp macro="" textlink="">
      <xdr:nvSpPr>
        <xdr:cNvPr id="28" name="CuadroTexto 27"/>
        <xdr:cNvSpPr txBox="1"/>
      </xdr:nvSpPr>
      <xdr:spPr>
        <a:xfrm>
          <a:off x="885825" y="1657349"/>
          <a:ext cx="5667375" cy="581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000" b="1"/>
            <a:t>Señores:  </a:t>
          </a:r>
          <a:r>
            <a:rPr lang="es-AR" sz="1000" i="1"/>
            <a:t>Juan Perez</a:t>
          </a:r>
          <a:r>
            <a:rPr lang="es-AR" sz="1000"/>
            <a:t>			</a:t>
          </a:r>
          <a:r>
            <a:rPr lang="es-AR" sz="1000" b="1"/>
            <a:t>Localidad: </a:t>
          </a:r>
          <a:r>
            <a:rPr lang="es-AR" sz="1000" i="1"/>
            <a:t>Mar</a:t>
          </a:r>
          <a:r>
            <a:rPr lang="es-AR" sz="1000" i="1" baseline="0"/>
            <a:t> del Plata</a:t>
          </a:r>
        </a:p>
        <a:p>
          <a:r>
            <a:rPr lang="es-AR" sz="1000" b="1" baseline="0"/>
            <a:t>D</a:t>
          </a:r>
          <a:r>
            <a:rPr lang="es-AR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o</a:t>
          </a:r>
          <a:r>
            <a:rPr lang="es-AR" sz="1000" b="1" baseline="0"/>
            <a:t>micilio: </a:t>
          </a:r>
          <a:r>
            <a:rPr lang="es-AR" sz="1000" i="1" baseline="0"/>
            <a:t>Dorrego 12345</a:t>
          </a:r>
          <a:r>
            <a:rPr lang="es-AR" sz="1000" baseline="0"/>
            <a:t>			</a:t>
          </a:r>
          <a:r>
            <a:rPr lang="es-AR" sz="1000" b="1" baseline="0"/>
            <a:t>Telefono: </a:t>
          </a:r>
          <a:r>
            <a:rPr lang="es-AR" sz="1000" i="1" baseline="0"/>
            <a:t>471-1111</a:t>
          </a:r>
        </a:p>
        <a:p>
          <a:r>
            <a:rPr lang="es-AR" sz="1000" b="1" i="0" baseline="0"/>
            <a:t>IVA: Exento        Responsable Incripto		Cuit: </a:t>
          </a:r>
          <a:r>
            <a:rPr lang="es-AR" sz="1000" b="0" i="0" baseline="0"/>
            <a:t>20-42281230-9</a:t>
          </a:r>
          <a:endParaRPr lang="es-AR" sz="1000" b="0" i="0"/>
        </a:p>
      </xdr:txBody>
    </xdr:sp>
    <xdr:clientData/>
  </xdr:oneCellAnchor>
  <xdr:twoCellAnchor>
    <xdr:from>
      <xdr:col>1</xdr:col>
      <xdr:colOff>9525</xdr:colOff>
      <xdr:row>11</xdr:row>
      <xdr:rowOff>142875</xdr:rowOff>
    </xdr:from>
    <xdr:to>
      <xdr:col>8</xdr:col>
      <xdr:colOff>752475</xdr:colOff>
      <xdr:row>11</xdr:row>
      <xdr:rowOff>142875</xdr:rowOff>
    </xdr:to>
    <xdr:cxnSp macro="">
      <xdr:nvCxnSpPr>
        <xdr:cNvPr id="29" name="Conector recto 28"/>
        <xdr:cNvCxnSpPr/>
      </xdr:nvCxnSpPr>
      <xdr:spPr>
        <a:xfrm>
          <a:off x="771525" y="2247900"/>
          <a:ext cx="613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28</xdr:row>
      <xdr:rowOff>28575</xdr:rowOff>
    </xdr:from>
    <xdr:to>
      <xdr:col>3</xdr:col>
      <xdr:colOff>447674</xdr:colOff>
      <xdr:row>33</xdr:row>
      <xdr:rowOff>180975</xdr:rowOff>
    </xdr:to>
    <xdr:sp macro="" textlink="">
      <xdr:nvSpPr>
        <xdr:cNvPr id="30" name="CuadroTexto 29"/>
        <xdr:cNvSpPr txBox="1"/>
      </xdr:nvSpPr>
      <xdr:spPr>
        <a:xfrm>
          <a:off x="771525" y="5410200"/>
          <a:ext cx="1990724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 i="1" u="sng"/>
            <a:t>CONDICIONES DE VENTA</a:t>
          </a:r>
        </a:p>
        <a:p>
          <a:r>
            <a:rPr lang="es-AR" sz="1000" b="0" i="0"/>
            <a:t>CONTADO</a:t>
          </a:r>
          <a:r>
            <a:rPr lang="es-AR" sz="1000" b="0" i="0" baseline="0"/>
            <a:t>       </a:t>
          </a:r>
          <a:r>
            <a:rPr lang="es-AR" sz="1000" b="0" i="0"/>
            <a:t>CTA.</a:t>
          </a:r>
          <a:r>
            <a:rPr lang="es-AR" sz="1000" b="0" i="0" baseline="0"/>
            <a:t> CTE. </a:t>
          </a:r>
        </a:p>
        <a:p>
          <a:endParaRPr lang="es-AR" sz="1000" b="0" i="0" baseline="0"/>
        </a:p>
        <a:p>
          <a:r>
            <a:rPr lang="es-AR" sz="1000" b="0" i="0" baseline="0"/>
            <a:t>NOTA DEBITO</a:t>
          </a:r>
        </a:p>
        <a:p>
          <a:endParaRPr lang="es-AR" sz="1000" b="0" i="0" baseline="0"/>
        </a:p>
        <a:p>
          <a:r>
            <a:rPr lang="es-AR" sz="1000" b="0" i="0" baseline="0"/>
            <a:t>NOTA CREDITO</a:t>
          </a:r>
          <a:endParaRPr lang="es-AR" sz="1000" b="0" i="0"/>
        </a:p>
      </xdr:txBody>
    </xdr:sp>
    <xdr:clientData/>
  </xdr:twoCellAnchor>
  <xdr:oneCellAnchor>
    <xdr:from>
      <xdr:col>0</xdr:col>
      <xdr:colOff>695325</xdr:colOff>
      <xdr:row>34</xdr:row>
      <xdr:rowOff>142875</xdr:rowOff>
    </xdr:from>
    <xdr:ext cx="8221866" cy="6228885"/>
    <xdr:sp macro="" textlink="">
      <xdr:nvSpPr>
        <xdr:cNvPr id="31" name="CuadroTexto 30"/>
        <xdr:cNvSpPr txBox="1"/>
      </xdr:nvSpPr>
      <xdr:spPr>
        <a:xfrm>
          <a:off x="695325" y="6677025"/>
          <a:ext cx="8221866" cy="6228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800" b="1"/>
            <a:t>Herramientas</a:t>
          </a:r>
          <a:r>
            <a:rPr lang="es-AR" sz="2800" b="1" baseline="0"/>
            <a:t> utilizadas en este archivo: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Combinar y centrar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imagen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cuadro de texto (sin relleno - sin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forma (cuadrado - linea)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Borde de cuadro 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Color de relleno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Insertar fecha {en H6 poner = HOY()}</a:t>
          </a:r>
        </a:p>
        <a:p>
          <a:pPr marL="457200" indent="-457200">
            <a:buFont typeface="Arial" panose="020B0604020202020204" pitchFamily="34" charset="0"/>
            <a:buChar char="•"/>
          </a:pPr>
          <a:r>
            <a:rPr lang="es-AR" sz="2800" i="1" baseline="0"/>
            <a:t>Formato de celdas (moneda)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/>
            <a:t>Suma {= SUMA (H14:HI6)}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Suma {= SUMA (C28;E28;G28)} por separado.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{B14*F14}en el precio total.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Multiplicación {=C28*21%} para el cálculo del IVA.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s-AR" sz="28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Interés del 10% en celda H17 {=SUMA(H14:I16)/10}</a:t>
          </a:r>
        </a:p>
      </xdr:txBody>
    </xdr:sp>
    <xdr:clientData/>
  </xdr:oneCellAnchor>
  <xdr:twoCellAnchor>
    <xdr:from>
      <xdr:col>2</xdr:col>
      <xdr:colOff>95250</xdr:colOff>
      <xdr:row>10</xdr:row>
      <xdr:rowOff>123825</xdr:rowOff>
    </xdr:from>
    <xdr:to>
      <xdr:col>2</xdr:col>
      <xdr:colOff>238125</xdr:colOff>
      <xdr:row>11</xdr:row>
      <xdr:rowOff>76200</xdr:rowOff>
    </xdr:to>
    <xdr:sp macro="" textlink="">
      <xdr:nvSpPr>
        <xdr:cNvPr id="32" name="Rectángulo 31"/>
        <xdr:cNvSpPr/>
      </xdr:nvSpPr>
      <xdr:spPr>
        <a:xfrm>
          <a:off x="16192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676275</xdr:colOff>
      <xdr:row>10</xdr:row>
      <xdr:rowOff>123825</xdr:rowOff>
    </xdr:from>
    <xdr:to>
      <xdr:col>4</xdr:col>
      <xdr:colOff>57150</xdr:colOff>
      <xdr:row>11</xdr:row>
      <xdr:rowOff>76200</xdr:rowOff>
    </xdr:to>
    <xdr:sp macro="" textlink="">
      <xdr:nvSpPr>
        <xdr:cNvPr id="33" name="Rectángulo 32"/>
        <xdr:cNvSpPr/>
      </xdr:nvSpPr>
      <xdr:spPr>
        <a:xfrm>
          <a:off x="2990850" y="20383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657225</xdr:colOff>
      <xdr:row>29</xdr:row>
      <xdr:rowOff>76200</xdr:rowOff>
    </xdr:from>
    <xdr:to>
      <xdr:col>2</xdr:col>
      <xdr:colOff>38100</xdr:colOff>
      <xdr:row>30</xdr:row>
      <xdr:rowOff>28575</xdr:rowOff>
    </xdr:to>
    <xdr:sp macro="" textlink="">
      <xdr:nvSpPr>
        <xdr:cNvPr id="34" name="Rectángulo 33"/>
        <xdr:cNvSpPr/>
      </xdr:nvSpPr>
      <xdr:spPr>
        <a:xfrm>
          <a:off x="14192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581025</xdr:colOff>
      <xdr:row>29</xdr:row>
      <xdr:rowOff>76200</xdr:rowOff>
    </xdr:from>
    <xdr:to>
      <xdr:col>2</xdr:col>
      <xdr:colOff>723900</xdr:colOff>
      <xdr:row>30</xdr:row>
      <xdr:rowOff>28575</xdr:rowOff>
    </xdr:to>
    <xdr:sp macro="" textlink="">
      <xdr:nvSpPr>
        <xdr:cNvPr id="35" name="Rectángulo 34"/>
        <xdr:cNvSpPr/>
      </xdr:nvSpPr>
      <xdr:spPr>
        <a:xfrm>
          <a:off x="2105025" y="56483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66675</xdr:colOff>
      <xdr:row>31</xdr:row>
      <xdr:rowOff>0</xdr:rowOff>
    </xdr:from>
    <xdr:to>
      <xdr:col>2</xdr:col>
      <xdr:colOff>209550</xdr:colOff>
      <xdr:row>31</xdr:row>
      <xdr:rowOff>142875</xdr:rowOff>
    </xdr:to>
    <xdr:sp macro="" textlink="">
      <xdr:nvSpPr>
        <xdr:cNvPr id="36" name="Rectángulo 35"/>
        <xdr:cNvSpPr/>
      </xdr:nvSpPr>
      <xdr:spPr>
        <a:xfrm>
          <a:off x="1590675" y="5953125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142875</xdr:colOff>
      <xdr:row>32</xdr:row>
      <xdr:rowOff>123825</xdr:rowOff>
    </xdr:from>
    <xdr:to>
      <xdr:col>2</xdr:col>
      <xdr:colOff>285750</xdr:colOff>
      <xdr:row>33</xdr:row>
      <xdr:rowOff>76200</xdr:rowOff>
    </xdr:to>
    <xdr:sp macro="" textlink="">
      <xdr:nvSpPr>
        <xdr:cNvPr id="37" name="Rectángulo 36"/>
        <xdr:cNvSpPr/>
      </xdr:nvSpPr>
      <xdr:spPr>
        <a:xfrm>
          <a:off x="1666875" y="6267450"/>
          <a:ext cx="142875" cy="142875"/>
        </a:xfrm>
        <a:prstGeom prst="rect">
          <a:avLst/>
        </a:prstGeom>
        <a:noFill/>
        <a:ln w="19050" cmpd="sng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647700</xdr:colOff>
      <xdr:row>29</xdr:row>
      <xdr:rowOff>28575</xdr:rowOff>
    </xdr:from>
    <xdr:to>
      <xdr:col>2</xdr:col>
      <xdr:colOff>28575</xdr:colOff>
      <xdr:row>30</xdr:row>
      <xdr:rowOff>66675</xdr:rowOff>
    </xdr:to>
    <xdr:sp macro="" textlink="">
      <xdr:nvSpPr>
        <xdr:cNvPr id="38" name="Multiplicar 37"/>
        <xdr:cNvSpPr/>
      </xdr:nvSpPr>
      <xdr:spPr>
        <a:xfrm>
          <a:off x="1409700" y="560070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676275</xdr:colOff>
      <xdr:row>10</xdr:row>
      <xdr:rowOff>85725</xdr:rowOff>
    </xdr:from>
    <xdr:to>
      <xdr:col>4</xdr:col>
      <xdr:colOff>57150</xdr:colOff>
      <xdr:row>11</xdr:row>
      <xdr:rowOff>123825</xdr:rowOff>
    </xdr:to>
    <xdr:sp macro="" textlink="">
      <xdr:nvSpPr>
        <xdr:cNvPr id="39" name="Multiplicar 38"/>
        <xdr:cNvSpPr/>
      </xdr:nvSpPr>
      <xdr:spPr>
        <a:xfrm>
          <a:off x="2990850" y="2000250"/>
          <a:ext cx="142875" cy="228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topLeftCell="A7" workbookViewId="0">
      <selection activeCell="K128" sqref="K128"/>
    </sheetView>
  </sheetViews>
  <sheetFormatPr baseColWidth="10" defaultRowHeight="15" x14ac:dyDescent="0.25"/>
  <cols>
    <col min="3" max="3" width="18.28515625" customWidth="1"/>
    <col min="4" max="4" width="12.5703125" customWidth="1"/>
    <col min="5" max="5" width="3.28515625" bestFit="1" customWidth="1"/>
    <col min="6" max="6" width="5.7109375" bestFit="1" customWidth="1"/>
    <col min="7" max="7" width="3.28515625" bestFit="1" customWidth="1"/>
  </cols>
  <sheetData>
    <row r="1" spans="1:9" x14ac:dyDescent="0.25">
      <c r="A1" s="183"/>
      <c r="B1" s="183"/>
      <c r="C1" s="5"/>
      <c r="D1" s="5"/>
      <c r="E1" s="5"/>
      <c r="F1" s="5"/>
      <c r="G1" s="5"/>
      <c r="H1" s="5"/>
      <c r="I1" s="183"/>
    </row>
    <row r="2" spans="1:9" ht="23.25" x14ac:dyDescent="0.35">
      <c r="A2" s="183"/>
      <c r="B2" s="183"/>
      <c r="C2" s="6" t="s">
        <v>4</v>
      </c>
      <c r="D2" s="5">
        <v>12345</v>
      </c>
      <c r="E2" s="5"/>
      <c r="F2" s="6"/>
      <c r="G2" s="6" t="s">
        <v>0</v>
      </c>
      <c r="H2" s="8">
        <v>1000</v>
      </c>
      <c r="I2" s="183"/>
    </row>
    <row r="3" spans="1:9" x14ac:dyDescent="0.25">
      <c r="A3" s="183"/>
      <c r="B3" s="183"/>
      <c r="C3" s="5"/>
      <c r="D3" s="5"/>
      <c r="E3" s="5"/>
      <c r="F3" s="5"/>
      <c r="G3" s="5"/>
      <c r="H3" s="5"/>
      <c r="I3" s="183"/>
    </row>
    <row r="4" spans="1:9" x14ac:dyDescent="0.25">
      <c r="A4" s="183"/>
      <c r="B4" s="183"/>
      <c r="C4" s="6" t="s">
        <v>1</v>
      </c>
      <c r="D4" s="5">
        <v>28</v>
      </c>
      <c r="E4" s="6" t="s">
        <v>3</v>
      </c>
      <c r="F4" s="5" t="s">
        <v>2</v>
      </c>
      <c r="G4" s="6" t="s">
        <v>3</v>
      </c>
      <c r="H4" s="5">
        <v>2016</v>
      </c>
      <c r="I4" s="183"/>
    </row>
    <row r="5" spans="1:9" x14ac:dyDescent="0.25">
      <c r="A5" s="183"/>
      <c r="B5" s="183"/>
      <c r="C5" s="5"/>
      <c r="D5" s="5"/>
      <c r="E5" s="5"/>
      <c r="F5" s="5"/>
      <c r="G5" s="5"/>
      <c r="H5" s="5"/>
      <c r="I5" s="183"/>
    </row>
    <row r="6" spans="1:9" x14ac:dyDescent="0.25">
      <c r="A6" s="183"/>
      <c r="B6" s="183"/>
      <c r="C6" s="10" t="s">
        <v>17</v>
      </c>
      <c r="D6" s="183" t="s">
        <v>5</v>
      </c>
      <c r="E6" s="183"/>
      <c r="F6" s="183"/>
      <c r="G6" s="183"/>
      <c r="H6" s="183"/>
      <c r="I6" s="183"/>
    </row>
    <row r="7" spans="1:9" ht="18.75" x14ac:dyDescent="0.3">
      <c r="A7" s="183"/>
      <c r="B7" s="183"/>
      <c r="C7" s="6" t="s">
        <v>6</v>
      </c>
      <c r="D7" s="5"/>
      <c r="E7" s="184" t="s">
        <v>7</v>
      </c>
      <c r="F7" s="184"/>
      <c r="G7" s="184"/>
      <c r="H7" s="184"/>
      <c r="I7" s="183"/>
    </row>
    <row r="8" spans="1:9" x14ac:dyDescent="0.25">
      <c r="A8" s="183"/>
      <c r="B8" s="183"/>
      <c r="C8" s="183"/>
      <c r="D8" s="183"/>
      <c r="E8" s="183"/>
      <c r="F8" s="183"/>
      <c r="G8" s="183"/>
      <c r="H8" s="185" t="s">
        <v>8</v>
      </c>
      <c r="I8" s="183"/>
    </row>
    <row r="9" spans="1:9" x14ac:dyDescent="0.25">
      <c r="A9" s="183"/>
      <c r="B9" s="183"/>
      <c r="C9" s="183"/>
      <c r="D9" s="183"/>
      <c r="E9" s="183"/>
      <c r="F9" s="183"/>
      <c r="G9" s="183"/>
      <c r="H9" s="185"/>
      <c r="I9" s="183"/>
    </row>
    <row r="10" spans="1:9" x14ac:dyDescent="0.25">
      <c r="C10" s="3"/>
      <c r="D10" s="3"/>
      <c r="E10" s="3"/>
      <c r="F10" s="2"/>
    </row>
    <row r="11" spans="1:9" x14ac:dyDescent="0.25">
      <c r="A11" s="1" t="s">
        <v>18</v>
      </c>
      <c r="B11" s="1"/>
      <c r="C11" s="3"/>
      <c r="D11" s="3"/>
      <c r="E11" s="3"/>
      <c r="F11" s="2"/>
    </row>
    <row r="14" spans="1:9" x14ac:dyDescent="0.25">
      <c r="A14" s="183"/>
      <c r="B14" s="183"/>
      <c r="C14" s="5"/>
      <c r="D14" s="5"/>
      <c r="E14" s="5"/>
      <c r="F14" s="5"/>
      <c r="G14" s="5"/>
      <c r="H14" s="5"/>
      <c r="I14" s="183"/>
    </row>
    <row r="15" spans="1:9" ht="23.25" x14ac:dyDescent="0.35">
      <c r="A15" s="183"/>
      <c r="B15" s="183"/>
      <c r="C15" s="6" t="s">
        <v>4</v>
      </c>
      <c r="D15" s="5">
        <v>12345</v>
      </c>
      <c r="E15" s="5"/>
      <c r="F15" s="6"/>
      <c r="G15" s="6" t="s">
        <v>0</v>
      </c>
      <c r="H15" s="8">
        <v>1000</v>
      </c>
      <c r="I15" s="183"/>
    </row>
    <row r="16" spans="1:9" x14ac:dyDescent="0.25">
      <c r="A16" s="183"/>
      <c r="B16" s="183"/>
      <c r="C16" s="5"/>
      <c r="D16" s="5"/>
      <c r="E16" s="5"/>
      <c r="F16" s="5"/>
      <c r="G16" s="5"/>
      <c r="H16" s="5"/>
      <c r="I16" s="183"/>
    </row>
    <row r="17" spans="1:9" x14ac:dyDescent="0.25">
      <c r="A17" s="183"/>
      <c r="B17" s="183"/>
      <c r="C17" s="6" t="s">
        <v>1</v>
      </c>
      <c r="D17" s="5">
        <v>28</v>
      </c>
      <c r="E17" s="6" t="s">
        <v>3</v>
      </c>
      <c r="F17" s="5" t="s">
        <v>2</v>
      </c>
      <c r="G17" s="6" t="s">
        <v>3</v>
      </c>
      <c r="H17" s="5">
        <v>2016</v>
      </c>
      <c r="I17" s="183"/>
    </row>
    <row r="18" spans="1:9" x14ac:dyDescent="0.25">
      <c r="A18" s="183"/>
      <c r="B18" s="183"/>
      <c r="C18" s="5"/>
      <c r="D18" s="5"/>
      <c r="E18" s="5"/>
      <c r="F18" s="5"/>
      <c r="G18" s="5"/>
      <c r="H18" s="5"/>
      <c r="I18" s="183"/>
    </row>
    <row r="19" spans="1:9" x14ac:dyDescent="0.25">
      <c r="A19" s="183"/>
      <c r="B19" s="183"/>
      <c r="C19" s="10" t="s">
        <v>16</v>
      </c>
      <c r="D19" s="186" t="s">
        <v>9</v>
      </c>
      <c r="E19" s="186"/>
      <c r="F19" s="186"/>
      <c r="G19" s="186"/>
      <c r="H19" s="186"/>
      <c r="I19" s="183"/>
    </row>
    <row r="20" spans="1:9" ht="18.75" x14ac:dyDescent="0.3">
      <c r="A20" s="183"/>
      <c r="B20" s="183"/>
      <c r="C20" s="6" t="s">
        <v>6</v>
      </c>
      <c r="D20" s="5"/>
      <c r="E20" s="184" t="s">
        <v>7</v>
      </c>
      <c r="F20" s="184"/>
      <c r="G20" s="184"/>
      <c r="H20" s="184"/>
      <c r="I20" s="183"/>
    </row>
    <row r="21" spans="1:9" x14ac:dyDescent="0.25">
      <c r="A21" s="183"/>
      <c r="B21" s="183"/>
      <c r="C21" s="183"/>
      <c r="D21" s="183"/>
      <c r="E21" s="183"/>
      <c r="F21" s="183"/>
      <c r="G21" s="183"/>
      <c r="H21" s="185" t="s">
        <v>8</v>
      </c>
      <c r="I21" s="183"/>
    </row>
    <row r="22" spans="1:9" x14ac:dyDescent="0.25">
      <c r="A22" s="183"/>
      <c r="B22" s="183"/>
      <c r="C22" s="183"/>
      <c r="D22" s="183"/>
      <c r="E22" s="183"/>
      <c r="F22" s="183"/>
      <c r="G22" s="183"/>
      <c r="H22" s="185"/>
      <c r="I22" s="183"/>
    </row>
    <row r="24" spans="1:9" x14ac:dyDescent="0.25">
      <c r="A24" s="1" t="s">
        <v>10</v>
      </c>
    </row>
    <row r="28" spans="1:9" x14ac:dyDescent="0.25">
      <c r="A28" s="183"/>
      <c r="B28" s="183"/>
      <c r="C28" s="5"/>
      <c r="D28" s="5"/>
      <c r="E28" s="5"/>
      <c r="F28" s="5"/>
      <c r="G28" s="5"/>
      <c r="H28" s="5"/>
      <c r="I28" s="183"/>
    </row>
    <row r="29" spans="1:9" ht="23.25" x14ac:dyDescent="0.35">
      <c r="A29" s="183"/>
      <c r="B29" s="183"/>
      <c r="C29" s="6" t="s">
        <v>4</v>
      </c>
      <c r="D29" s="5">
        <v>12345</v>
      </c>
      <c r="E29" s="5"/>
      <c r="F29" s="6"/>
      <c r="G29" s="6" t="s">
        <v>0</v>
      </c>
      <c r="H29" s="8">
        <v>1000</v>
      </c>
      <c r="I29" s="183"/>
    </row>
    <row r="30" spans="1:9" x14ac:dyDescent="0.25">
      <c r="A30" s="183"/>
      <c r="B30" s="183"/>
      <c r="C30" s="5"/>
      <c r="D30" s="5"/>
      <c r="E30" s="5"/>
      <c r="F30" s="5"/>
      <c r="G30" s="5"/>
      <c r="H30" s="5"/>
      <c r="I30" s="183"/>
    </row>
    <row r="31" spans="1:9" x14ac:dyDescent="0.25">
      <c r="A31" s="183"/>
      <c r="B31" s="183"/>
      <c r="C31" s="6" t="s">
        <v>1</v>
      </c>
      <c r="D31" s="5">
        <v>28</v>
      </c>
      <c r="E31" s="6" t="s">
        <v>3</v>
      </c>
      <c r="F31" s="5" t="s">
        <v>2</v>
      </c>
      <c r="G31" s="6" t="s">
        <v>3</v>
      </c>
      <c r="H31" s="5">
        <v>2016</v>
      </c>
      <c r="I31" s="183"/>
    </row>
    <row r="32" spans="1:9" x14ac:dyDescent="0.25">
      <c r="A32" s="183"/>
      <c r="B32" s="183"/>
      <c r="C32" s="5"/>
      <c r="D32" s="5"/>
      <c r="E32" s="5"/>
      <c r="F32" s="5"/>
      <c r="G32" s="5"/>
      <c r="H32" s="5"/>
      <c r="I32" s="183"/>
    </row>
    <row r="33" spans="1:9" x14ac:dyDescent="0.25">
      <c r="A33" s="183"/>
      <c r="B33" s="183"/>
      <c r="C33" s="10" t="s">
        <v>17</v>
      </c>
      <c r="D33" s="183" t="s">
        <v>11</v>
      </c>
      <c r="E33" s="183"/>
      <c r="F33" s="183"/>
      <c r="G33" s="183"/>
      <c r="H33" s="183"/>
      <c r="I33" s="183"/>
    </row>
    <row r="34" spans="1:9" ht="18.75" x14ac:dyDescent="0.3">
      <c r="A34" s="183"/>
      <c r="B34" s="183"/>
      <c r="C34" s="6" t="s">
        <v>6</v>
      </c>
      <c r="D34" s="5"/>
      <c r="E34" s="184" t="s">
        <v>7</v>
      </c>
      <c r="F34" s="184"/>
      <c r="G34" s="184"/>
      <c r="H34" s="184"/>
      <c r="I34" s="183"/>
    </row>
    <row r="35" spans="1:9" x14ac:dyDescent="0.25">
      <c r="A35" s="183"/>
      <c r="B35" s="183"/>
      <c r="C35" s="183"/>
      <c r="D35" s="183"/>
      <c r="E35" s="183"/>
      <c r="F35" s="183"/>
      <c r="G35" s="183"/>
      <c r="H35" s="185" t="s">
        <v>8</v>
      </c>
      <c r="I35" s="183"/>
    </row>
    <row r="36" spans="1:9" x14ac:dyDescent="0.25">
      <c r="A36" s="183"/>
      <c r="B36" s="183"/>
      <c r="C36" s="183"/>
      <c r="D36" s="183"/>
      <c r="E36" s="183"/>
      <c r="F36" s="183"/>
      <c r="G36" s="183"/>
      <c r="H36" s="185"/>
      <c r="I36" s="183"/>
    </row>
    <row r="38" spans="1:9" x14ac:dyDescent="0.25">
      <c r="A38" s="1" t="s">
        <v>12</v>
      </c>
    </row>
    <row r="42" spans="1:9" x14ac:dyDescent="0.25">
      <c r="A42" s="183"/>
      <c r="B42" s="183"/>
      <c r="C42" s="5"/>
      <c r="D42" s="5"/>
      <c r="E42" s="5"/>
      <c r="F42" s="5"/>
      <c r="G42" s="5"/>
      <c r="H42" s="5"/>
      <c r="I42" s="183"/>
    </row>
    <row r="43" spans="1:9" ht="23.25" x14ac:dyDescent="0.35">
      <c r="A43" s="183"/>
      <c r="B43" s="183"/>
      <c r="C43" s="6" t="s">
        <v>4</v>
      </c>
      <c r="D43" s="5">
        <v>12345</v>
      </c>
      <c r="E43" s="5"/>
      <c r="F43" s="6"/>
      <c r="G43" s="6" t="s">
        <v>0</v>
      </c>
      <c r="H43" s="8">
        <v>1000</v>
      </c>
      <c r="I43" s="183"/>
    </row>
    <row r="44" spans="1:9" x14ac:dyDescent="0.25">
      <c r="A44" s="183"/>
      <c r="B44" s="183"/>
      <c r="C44" s="5"/>
      <c r="D44" s="5"/>
      <c r="E44" s="5"/>
      <c r="F44" s="5"/>
      <c r="G44" s="5"/>
      <c r="H44" s="5"/>
      <c r="I44" s="183"/>
    </row>
    <row r="45" spans="1:9" x14ac:dyDescent="0.25">
      <c r="A45" s="183"/>
      <c r="B45" s="183"/>
      <c r="C45" s="6" t="s">
        <v>1</v>
      </c>
      <c r="D45" s="5">
        <v>28</v>
      </c>
      <c r="E45" s="6" t="s">
        <v>3</v>
      </c>
      <c r="F45" s="5" t="s">
        <v>2</v>
      </c>
      <c r="G45" s="6" t="s">
        <v>3</v>
      </c>
      <c r="H45" s="5">
        <v>2016</v>
      </c>
      <c r="I45" s="183"/>
    </row>
    <row r="46" spans="1:9" x14ac:dyDescent="0.25">
      <c r="A46" s="183"/>
      <c r="B46" s="183"/>
      <c r="C46" s="5"/>
      <c r="D46" s="5"/>
      <c r="E46" s="5"/>
      <c r="F46" s="5"/>
      <c r="G46" s="5"/>
      <c r="H46" s="5"/>
      <c r="I46" s="183"/>
    </row>
    <row r="47" spans="1:9" x14ac:dyDescent="0.25">
      <c r="A47" s="183"/>
      <c r="B47" s="183"/>
      <c r="C47" s="10" t="s">
        <v>17</v>
      </c>
      <c r="D47" s="183" t="s">
        <v>5</v>
      </c>
      <c r="E47" s="183"/>
      <c r="F47" s="183"/>
      <c r="G47" s="183"/>
      <c r="H47" s="183"/>
      <c r="I47" s="183"/>
    </row>
    <row r="48" spans="1:9" ht="18.75" x14ac:dyDescent="0.3">
      <c r="A48" s="183"/>
      <c r="B48" s="183"/>
      <c r="C48" s="6" t="s">
        <v>6</v>
      </c>
      <c r="D48" s="5"/>
      <c r="E48" s="184" t="s">
        <v>7</v>
      </c>
      <c r="F48" s="184"/>
      <c r="G48" s="184"/>
      <c r="H48" s="184"/>
      <c r="I48" s="183"/>
    </row>
    <row r="49" spans="1:9" x14ac:dyDescent="0.25">
      <c r="A49" s="183"/>
      <c r="B49" s="183"/>
      <c r="C49" s="183"/>
      <c r="D49" s="183"/>
      <c r="E49" s="183"/>
      <c r="F49" s="183"/>
      <c r="G49" s="183"/>
      <c r="H49" s="185" t="s">
        <v>8</v>
      </c>
      <c r="I49" s="183"/>
    </row>
    <row r="50" spans="1:9" x14ac:dyDescent="0.25">
      <c r="A50" s="183"/>
      <c r="B50" s="183"/>
      <c r="C50" s="183"/>
      <c r="D50" s="183"/>
      <c r="E50" s="183"/>
      <c r="F50" s="183"/>
      <c r="G50" s="183"/>
      <c r="H50" s="185"/>
      <c r="I50" s="183"/>
    </row>
    <row r="52" spans="1:9" x14ac:dyDescent="0.25">
      <c r="A52" s="1" t="s">
        <v>20</v>
      </c>
    </row>
    <row r="55" spans="1:9" x14ac:dyDescent="0.25">
      <c r="A55" s="4"/>
      <c r="B55" s="4"/>
      <c r="C55" s="5"/>
      <c r="D55" s="5"/>
      <c r="E55" s="5"/>
      <c r="F55" s="5"/>
      <c r="G55" s="5"/>
      <c r="H55" s="5"/>
      <c r="I55" s="4"/>
    </row>
    <row r="56" spans="1:9" ht="23.25" x14ac:dyDescent="0.35">
      <c r="A56" s="4"/>
      <c r="B56" s="4"/>
      <c r="C56" s="6" t="s">
        <v>4</v>
      </c>
      <c r="D56" s="5">
        <v>12345</v>
      </c>
      <c r="E56" s="5"/>
      <c r="F56" s="6"/>
      <c r="G56" s="6" t="s">
        <v>0</v>
      </c>
      <c r="H56" s="8">
        <v>1000</v>
      </c>
      <c r="I56" s="4"/>
    </row>
    <row r="57" spans="1:9" x14ac:dyDescent="0.25">
      <c r="A57" s="4"/>
      <c r="B57" s="4"/>
      <c r="C57" s="5"/>
      <c r="D57" s="5"/>
      <c r="E57" s="5"/>
      <c r="F57" s="5"/>
      <c r="G57" s="5"/>
      <c r="H57" s="5"/>
      <c r="I57" s="4"/>
    </row>
    <row r="58" spans="1:9" x14ac:dyDescent="0.25">
      <c r="A58" s="4"/>
      <c r="B58" s="4"/>
      <c r="C58" s="6" t="s">
        <v>1</v>
      </c>
      <c r="D58" s="5">
        <v>28</v>
      </c>
      <c r="E58" s="6" t="s">
        <v>3</v>
      </c>
      <c r="F58" s="5" t="s">
        <v>2</v>
      </c>
      <c r="G58" s="6" t="s">
        <v>3</v>
      </c>
      <c r="H58" s="5">
        <v>2016</v>
      </c>
      <c r="I58" s="4"/>
    </row>
    <row r="59" spans="1:9" x14ac:dyDescent="0.25">
      <c r="A59" s="4"/>
      <c r="B59" s="4"/>
      <c r="C59" s="5"/>
      <c r="D59" s="5"/>
      <c r="E59" s="5"/>
      <c r="F59" s="5"/>
      <c r="G59" s="5"/>
      <c r="H59" s="5"/>
      <c r="I59" s="4"/>
    </row>
    <row r="60" spans="1:9" x14ac:dyDescent="0.25">
      <c r="A60" s="4"/>
      <c r="B60" s="4"/>
      <c r="C60" s="10" t="s">
        <v>17</v>
      </c>
      <c r="D60" s="4" t="s">
        <v>5</v>
      </c>
      <c r="E60" s="4"/>
      <c r="F60" s="4"/>
      <c r="G60" s="4"/>
      <c r="H60" s="4"/>
      <c r="I60" s="4"/>
    </row>
    <row r="61" spans="1:9" ht="18.75" x14ac:dyDescent="0.3">
      <c r="A61" s="4"/>
      <c r="B61" s="4"/>
      <c r="C61" s="6" t="s">
        <v>6</v>
      </c>
      <c r="D61" s="5"/>
      <c r="E61" s="9" t="s">
        <v>7</v>
      </c>
      <c r="F61" s="9"/>
      <c r="G61" s="9"/>
      <c r="H61" s="9"/>
      <c r="I61" s="4"/>
    </row>
    <row r="62" spans="1:9" x14ac:dyDescent="0.25">
      <c r="A62" s="4"/>
      <c r="B62" s="4"/>
      <c r="C62" s="4"/>
      <c r="D62" s="4"/>
      <c r="E62" s="4"/>
      <c r="F62" s="4"/>
      <c r="G62" s="4"/>
      <c r="H62" s="7" t="s">
        <v>8</v>
      </c>
      <c r="I62" s="4"/>
    </row>
    <row r="63" spans="1:9" x14ac:dyDescent="0.25">
      <c r="A63" s="4"/>
      <c r="B63" s="4"/>
      <c r="C63" s="4"/>
      <c r="D63" s="4"/>
      <c r="E63" s="4"/>
      <c r="F63" s="4"/>
      <c r="G63" s="4"/>
      <c r="H63" s="7"/>
      <c r="I63" s="4"/>
    </row>
    <row r="66" spans="1:17" x14ac:dyDescent="0.25">
      <c r="A66" s="1" t="s">
        <v>21</v>
      </c>
    </row>
    <row r="69" spans="1:17" x14ac:dyDescent="0.25">
      <c r="A69" s="183"/>
      <c r="B69" s="183"/>
      <c r="C69" s="5"/>
      <c r="D69" s="5"/>
      <c r="E69" s="5"/>
      <c r="F69" s="5"/>
      <c r="G69" s="5"/>
      <c r="H69" s="5"/>
      <c r="I69" s="183"/>
      <c r="K69" s="5"/>
      <c r="L69" s="5"/>
      <c r="M69" s="5"/>
      <c r="N69" s="5"/>
      <c r="O69" s="5"/>
      <c r="P69" s="5"/>
      <c r="Q69" s="5"/>
    </row>
    <row r="70" spans="1:17" ht="23.25" x14ac:dyDescent="0.35">
      <c r="A70" s="183"/>
      <c r="B70" s="183"/>
      <c r="C70" s="6" t="s">
        <v>4</v>
      </c>
      <c r="D70" s="5">
        <v>12345</v>
      </c>
      <c r="E70" s="5"/>
      <c r="F70" s="6"/>
      <c r="G70" s="6" t="s">
        <v>0</v>
      </c>
      <c r="H70" s="8">
        <v>1000</v>
      </c>
      <c r="I70" s="183"/>
      <c r="K70" s="5"/>
      <c r="L70" s="5"/>
      <c r="M70" s="5"/>
      <c r="N70" s="5"/>
      <c r="O70" s="5"/>
      <c r="P70" s="5"/>
      <c r="Q70" s="5"/>
    </row>
    <row r="71" spans="1:17" x14ac:dyDescent="0.25">
      <c r="A71" s="183"/>
      <c r="B71" s="183"/>
      <c r="C71" s="5"/>
      <c r="D71" s="5"/>
      <c r="E71" s="5"/>
      <c r="F71" s="5"/>
      <c r="G71" s="5"/>
      <c r="H71" s="5"/>
      <c r="I71" s="183"/>
      <c r="K71" s="5"/>
      <c r="L71" s="5"/>
      <c r="M71" s="5"/>
      <c r="N71" s="5"/>
      <c r="O71" s="5"/>
      <c r="P71" s="5"/>
      <c r="Q71" s="5"/>
    </row>
    <row r="72" spans="1:17" x14ac:dyDescent="0.25">
      <c r="A72" s="183"/>
      <c r="B72" s="183"/>
      <c r="C72" s="6" t="s">
        <v>1</v>
      </c>
      <c r="D72" s="5">
        <v>28</v>
      </c>
      <c r="E72" s="6" t="s">
        <v>3</v>
      </c>
      <c r="F72" s="5" t="s">
        <v>2</v>
      </c>
      <c r="G72" s="6" t="s">
        <v>3</v>
      </c>
      <c r="H72" s="5">
        <v>2016</v>
      </c>
      <c r="I72" s="183"/>
      <c r="K72" s="5"/>
      <c r="L72" s="5"/>
      <c r="M72" s="5"/>
      <c r="N72" s="5"/>
      <c r="O72" s="5"/>
      <c r="P72" s="5"/>
      <c r="Q72" s="5"/>
    </row>
    <row r="73" spans="1:17" x14ac:dyDescent="0.25">
      <c r="A73" s="183"/>
      <c r="B73" s="183"/>
      <c r="C73" s="5"/>
      <c r="D73" s="5"/>
      <c r="E73" s="5"/>
      <c r="F73" s="5"/>
      <c r="G73" s="5"/>
      <c r="H73" s="5"/>
      <c r="I73" s="183"/>
      <c r="K73" s="5"/>
      <c r="L73" s="5"/>
      <c r="M73" s="5"/>
      <c r="N73" s="5"/>
      <c r="O73" s="5"/>
      <c r="P73" s="5"/>
      <c r="Q73" s="5"/>
    </row>
    <row r="74" spans="1:17" x14ac:dyDescent="0.25">
      <c r="A74" s="183"/>
      <c r="B74" s="183"/>
      <c r="C74" s="10" t="s">
        <v>17</v>
      </c>
      <c r="D74" s="183" t="s">
        <v>11</v>
      </c>
      <c r="E74" s="183"/>
      <c r="F74" s="183"/>
      <c r="G74" s="183"/>
      <c r="H74" s="183"/>
      <c r="I74" s="183"/>
      <c r="K74" s="5"/>
      <c r="L74" s="5"/>
      <c r="M74" s="5"/>
      <c r="N74" s="5"/>
      <c r="O74" s="5"/>
      <c r="P74" s="5"/>
      <c r="Q74" s="5"/>
    </row>
    <row r="75" spans="1:17" ht="18.75" x14ac:dyDescent="0.3">
      <c r="A75" s="183"/>
      <c r="B75" s="183"/>
      <c r="C75" s="6" t="s">
        <v>6</v>
      </c>
      <c r="D75" s="5"/>
      <c r="E75" s="184" t="s">
        <v>7</v>
      </c>
      <c r="F75" s="184"/>
      <c r="G75" s="184"/>
      <c r="H75" s="184"/>
      <c r="I75" s="183"/>
      <c r="K75" s="5"/>
      <c r="L75" s="5"/>
      <c r="M75" s="5"/>
      <c r="N75" s="5"/>
      <c r="O75" s="5"/>
      <c r="P75" s="5"/>
      <c r="Q75" s="5"/>
    </row>
    <row r="76" spans="1:17" x14ac:dyDescent="0.25">
      <c r="A76" s="183"/>
      <c r="B76" s="183"/>
      <c r="C76" s="183"/>
      <c r="D76" s="183"/>
      <c r="E76" s="183"/>
      <c r="F76" s="183"/>
      <c r="G76" s="183"/>
      <c r="H76" s="185" t="s">
        <v>8</v>
      </c>
      <c r="I76" s="183"/>
      <c r="K76" s="5"/>
      <c r="L76" s="5"/>
      <c r="M76" s="5"/>
      <c r="N76" s="5"/>
      <c r="O76" s="5"/>
      <c r="P76" s="5"/>
      <c r="Q76" s="5"/>
    </row>
    <row r="77" spans="1:17" x14ac:dyDescent="0.25">
      <c r="A77" s="183"/>
      <c r="B77" s="183"/>
      <c r="C77" s="183"/>
      <c r="D77" s="183"/>
      <c r="E77" s="183"/>
      <c r="F77" s="183"/>
      <c r="G77" s="183"/>
      <c r="H77" s="185"/>
      <c r="I77" s="183"/>
      <c r="K77" s="5"/>
      <c r="L77" s="5"/>
      <c r="M77" s="5"/>
      <c r="N77" s="5"/>
      <c r="O77" s="5"/>
      <c r="P77" s="5"/>
      <c r="Q77" s="5"/>
    </row>
    <row r="80" spans="1:17" x14ac:dyDescent="0.25">
      <c r="A80" s="1" t="s">
        <v>13</v>
      </c>
    </row>
    <row r="84" spans="1:17" x14ac:dyDescent="0.25">
      <c r="A84" s="183"/>
      <c r="B84" s="183"/>
      <c r="C84" s="5"/>
      <c r="D84" s="5"/>
      <c r="E84" s="5"/>
      <c r="F84" s="5"/>
      <c r="G84" s="5"/>
      <c r="H84" s="5"/>
      <c r="I84" s="183"/>
      <c r="K84" s="5"/>
      <c r="L84" s="5"/>
      <c r="M84" s="5"/>
      <c r="N84" s="5"/>
      <c r="O84" s="5"/>
      <c r="P84" s="5"/>
      <c r="Q84" s="5"/>
    </row>
    <row r="85" spans="1:17" ht="23.25" x14ac:dyDescent="0.35">
      <c r="A85" s="183"/>
      <c r="B85" s="183"/>
      <c r="C85" s="6" t="s">
        <v>4</v>
      </c>
      <c r="D85" s="5">
        <v>12345</v>
      </c>
      <c r="E85" s="5"/>
      <c r="F85" s="6"/>
      <c r="G85" s="6" t="s">
        <v>0</v>
      </c>
      <c r="H85" s="8">
        <v>1000</v>
      </c>
      <c r="I85" s="183"/>
      <c r="K85" s="5"/>
      <c r="L85" s="5"/>
      <c r="M85" s="5"/>
      <c r="N85" s="5"/>
      <c r="O85" s="5"/>
      <c r="P85" s="5"/>
      <c r="Q85" s="5"/>
    </row>
    <row r="86" spans="1:17" x14ac:dyDescent="0.25">
      <c r="A86" s="183"/>
      <c r="B86" s="183"/>
      <c r="C86" s="5"/>
      <c r="D86" s="5"/>
      <c r="E86" s="5"/>
      <c r="F86" s="5"/>
      <c r="G86" s="5"/>
      <c r="H86" s="5"/>
      <c r="I86" s="183"/>
      <c r="K86" s="5"/>
      <c r="L86" s="5"/>
      <c r="M86" s="5"/>
      <c r="N86" s="5"/>
      <c r="O86" s="5"/>
      <c r="P86" s="5"/>
      <c r="Q86" s="5"/>
    </row>
    <row r="87" spans="1:17" x14ac:dyDescent="0.25">
      <c r="A87" s="183"/>
      <c r="B87" s="183"/>
      <c r="C87" s="6" t="s">
        <v>1</v>
      </c>
      <c r="D87" s="5">
        <v>28</v>
      </c>
      <c r="E87" s="6" t="s">
        <v>3</v>
      </c>
      <c r="F87" s="5" t="s">
        <v>2</v>
      </c>
      <c r="G87" s="6" t="s">
        <v>3</v>
      </c>
      <c r="H87" s="5">
        <v>2016</v>
      </c>
      <c r="I87" s="183"/>
      <c r="K87" s="5"/>
      <c r="L87" s="5"/>
      <c r="M87" s="5"/>
      <c r="N87" s="5"/>
      <c r="O87" s="5"/>
      <c r="P87" s="5"/>
      <c r="Q87" s="5"/>
    </row>
    <row r="88" spans="1:17" x14ac:dyDescent="0.25">
      <c r="A88" s="183"/>
      <c r="B88" s="183"/>
      <c r="C88" s="5"/>
      <c r="D88" s="5"/>
      <c r="E88" s="5"/>
      <c r="F88" s="5"/>
      <c r="G88" s="5"/>
      <c r="H88" s="5"/>
      <c r="I88" s="183"/>
      <c r="K88" s="5"/>
      <c r="L88" s="5"/>
      <c r="M88" s="5"/>
      <c r="N88" s="5"/>
      <c r="O88" s="5"/>
      <c r="P88" s="5"/>
      <c r="Q88" s="5"/>
    </row>
    <row r="89" spans="1:17" x14ac:dyDescent="0.25">
      <c r="A89" s="183"/>
      <c r="B89" s="183"/>
      <c r="C89" s="10" t="s">
        <v>17</v>
      </c>
      <c r="D89" s="183" t="s">
        <v>11</v>
      </c>
      <c r="E89" s="183"/>
      <c r="F89" s="183"/>
      <c r="G89" s="183"/>
      <c r="H89" s="183"/>
      <c r="I89" s="183"/>
      <c r="K89" s="5"/>
      <c r="L89" s="5"/>
      <c r="M89" s="5"/>
      <c r="N89" s="5"/>
      <c r="O89" s="5"/>
      <c r="P89" s="5"/>
      <c r="Q89" s="5"/>
    </row>
    <row r="90" spans="1:17" ht="18.75" x14ac:dyDescent="0.3">
      <c r="A90" s="183"/>
      <c r="B90" s="183"/>
      <c r="C90" s="6" t="s">
        <v>6</v>
      </c>
      <c r="D90" s="5"/>
      <c r="E90" s="184" t="s">
        <v>15</v>
      </c>
      <c r="F90" s="184"/>
      <c r="G90" s="184"/>
      <c r="H90" s="184"/>
      <c r="I90" s="183"/>
      <c r="K90" s="5"/>
      <c r="L90" s="5"/>
      <c r="M90" s="5"/>
      <c r="N90" s="5"/>
      <c r="O90" s="5"/>
      <c r="P90" s="5"/>
      <c r="Q90" s="5"/>
    </row>
    <row r="91" spans="1:17" x14ac:dyDescent="0.25">
      <c r="A91" s="183"/>
      <c r="B91" s="183"/>
      <c r="C91" s="183"/>
      <c r="D91" s="183"/>
      <c r="E91" s="183"/>
      <c r="F91" s="183"/>
      <c r="G91" s="183"/>
      <c r="H91" s="185" t="s">
        <v>8</v>
      </c>
      <c r="I91" s="183"/>
      <c r="K91" s="5"/>
      <c r="L91" s="5"/>
      <c r="M91" s="5"/>
      <c r="N91" s="5"/>
      <c r="O91" s="5"/>
      <c r="P91" s="5"/>
      <c r="Q91" s="5"/>
    </row>
    <row r="92" spans="1:17" x14ac:dyDescent="0.25">
      <c r="A92" s="183"/>
      <c r="B92" s="183"/>
      <c r="C92" s="183"/>
      <c r="D92" s="183"/>
      <c r="E92" s="183"/>
      <c r="F92" s="183"/>
      <c r="G92" s="183"/>
      <c r="H92" s="185"/>
      <c r="I92" s="183"/>
      <c r="K92" s="5"/>
      <c r="L92" s="5"/>
      <c r="M92" s="5"/>
      <c r="N92" s="5"/>
      <c r="O92" s="5"/>
      <c r="P92" s="5"/>
      <c r="Q92" s="5"/>
    </row>
    <row r="94" spans="1:17" x14ac:dyDescent="0.25">
      <c r="A94" s="1" t="s">
        <v>14</v>
      </c>
    </row>
    <row r="96" spans="1:17" x14ac:dyDescent="0.25">
      <c r="A96" s="183"/>
      <c r="B96" s="183"/>
      <c r="C96" s="5"/>
      <c r="D96" s="5"/>
      <c r="E96" s="5"/>
      <c r="F96" s="5"/>
      <c r="G96" s="5"/>
      <c r="H96" s="5"/>
      <c r="I96" s="183"/>
    </row>
    <row r="97" spans="1:17" ht="23.25" x14ac:dyDescent="0.35">
      <c r="A97" s="183"/>
      <c r="B97" s="183"/>
      <c r="C97" s="6" t="s">
        <v>4</v>
      </c>
      <c r="D97" s="5">
        <v>12345</v>
      </c>
      <c r="E97" s="5"/>
      <c r="F97" s="6"/>
      <c r="G97" s="6" t="s">
        <v>0</v>
      </c>
      <c r="H97" s="8">
        <v>1000</v>
      </c>
      <c r="I97" s="183"/>
    </row>
    <row r="98" spans="1:17" x14ac:dyDescent="0.25">
      <c r="A98" s="183"/>
      <c r="B98" s="183"/>
      <c r="C98" s="5"/>
      <c r="D98" s="5"/>
      <c r="E98" s="5"/>
      <c r="F98" s="5"/>
      <c r="G98" s="5"/>
      <c r="H98" s="5"/>
      <c r="I98" s="183"/>
    </row>
    <row r="99" spans="1:17" x14ac:dyDescent="0.25">
      <c r="A99" s="183"/>
      <c r="B99" s="183"/>
      <c r="C99" s="6" t="s">
        <v>1</v>
      </c>
      <c r="D99" s="5">
        <v>28</v>
      </c>
      <c r="E99" s="6" t="s">
        <v>3</v>
      </c>
      <c r="F99" s="5" t="s">
        <v>2</v>
      </c>
      <c r="G99" s="6" t="s">
        <v>3</v>
      </c>
      <c r="H99" s="5">
        <v>2016</v>
      </c>
      <c r="I99" s="183"/>
    </row>
    <row r="100" spans="1:17" x14ac:dyDescent="0.25">
      <c r="A100" s="183"/>
      <c r="B100" s="183"/>
      <c r="C100" s="5"/>
      <c r="D100" s="5"/>
      <c r="E100" s="5"/>
      <c r="F100" s="5"/>
      <c r="G100" s="5"/>
      <c r="H100" s="5"/>
      <c r="I100" s="183"/>
    </row>
    <row r="101" spans="1:17" x14ac:dyDescent="0.25">
      <c r="A101" s="183"/>
      <c r="B101" s="183"/>
      <c r="C101" s="10" t="s">
        <v>17</v>
      </c>
      <c r="D101" s="183"/>
      <c r="E101" s="183"/>
      <c r="F101" s="183"/>
      <c r="G101" s="183"/>
      <c r="H101" s="183"/>
      <c r="I101" s="183"/>
    </row>
    <row r="102" spans="1:17" ht="18.75" x14ac:dyDescent="0.3">
      <c r="A102" s="183"/>
      <c r="B102" s="183"/>
      <c r="C102" s="6" t="s">
        <v>6</v>
      </c>
      <c r="D102" s="5"/>
      <c r="E102" s="184" t="s">
        <v>7</v>
      </c>
      <c r="F102" s="184"/>
      <c r="G102" s="184"/>
      <c r="H102" s="184"/>
      <c r="I102" s="183"/>
    </row>
    <row r="103" spans="1:17" x14ac:dyDescent="0.25">
      <c r="A103" s="183"/>
      <c r="B103" s="183"/>
      <c r="C103" s="183"/>
      <c r="D103" s="183"/>
      <c r="E103" s="183"/>
      <c r="F103" s="183"/>
      <c r="G103" s="183"/>
      <c r="H103" s="185" t="s">
        <v>8</v>
      </c>
      <c r="I103" s="183"/>
    </row>
    <row r="104" spans="1:17" x14ac:dyDescent="0.25">
      <c r="A104" s="183"/>
      <c r="B104" s="183"/>
      <c r="C104" s="183"/>
      <c r="D104" s="183"/>
      <c r="E104" s="183"/>
      <c r="F104" s="183"/>
      <c r="G104" s="183"/>
      <c r="H104" s="185"/>
      <c r="I104" s="183"/>
    </row>
    <row r="106" spans="1:17" x14ac:dyDescent="0.25">
      <c r="A106" s="1" t="s">
        <v>19</v>
      </c>
    </row>
    <row r="112" spans="1:17" x14ac:dyDescent="0.25">
      <c r="A112" s="183"/>
      <c r="B112" s="183"/>
      <c r="C112" s="5"/>
      <c r="D112" s="5"/>
      <c r="E112" s="5"/>
      <c r="F112" s="5"/>
      <c r="G112" s="5"/>
      <c r="H112" s="5"/>
      <c r="I112" s="183"/>
      <c r="K112" s="5"/>
      <c r="L112" s="5"/>
      <c r="M112" s="5"/>
      <c r="N112" s="5"/>
      <c r="O112" s="5"/>
      <c r="P112" s="5"/>
      <c r="Q112" s="5"/>
    </row>
    <row r="113" spans="1:17" ht="23.25" x14ac:dyDescent="0.35">
      <c r="A113" s="183"/>
      <c r="B113" s="183"/>
      <c r="C113" s="6" t="s">
        <v>4</v>
      </c>
      <c r="D113" s="5">
        <v>12345</v>
      </c>
      <c r="E113" s="5"/>
      <c r="F113" s="6"/>
      <c r="G113" s="6" t="s">
        <v>0</v>
      </c>
      <c r="H113" s="8">
        <v>1000</v>
      </c>
      <c r="I113" s="183"/>
      <c r="K113" s="5"/>
      <c r="L113" s="5"/>
      <c r="M113" s="5"/>
      <c r="N113" s="5"/>
      <c r="O113" s="5"/>
      <c r="P113" s="5"/>
      <c r="Q113" s="5"/>
    </row>
    <row r="114" spans="1:17" x14ac:dyDescent="0.25">
      <c r="A114" s="183"/>
      <c r="B114" s="183"/>
      <c r="C114" s="5"/>
      <c r="D114" s="5"/>
      <c r="E114" s="5"/>
      <c r="F114" s="5"/>
      <c r="G114" s="5"/>
      <c r="H114" s="5"/>
      <c r="I114" s="183"/>
      <c r="K114" s="5"/>
      <c r="L114" s="5"/>
      <c r="M114" s="5"/>
      <c r="N114" s="5"/>
      <c r="O114" s="5"/>
      <c r="P114" s="5"/>
      <c r="Q114" s="5"/>
    </row>
    <row r="115" spans="1:17" x14ac:dyDescent="0.25">
      <c r="A115" s="183"/>
      <c r="B115" s="183"/>
      <c r="C115" s="6" t="s">
        <v>1</v>
      </c>
      <c r="D115" s="5">
        <v>28</v>
      </c>
      <c r="E115" s="6" t="s">
        <v>3</v>
      </c>
      <c r="F115" s="5" t="s">
        <v>2</v>
      </c>
      <c r="G115" s="6" t="s">
        <v>3</v>
      </c>
      <c r="H115" s="5">
        <v>2016</v>
      </c>
      <c r="I115" s="183"/>
      <c r="K115" s="5"/>
      <c r="L115" s="5"/>
      <c r="M115" s="5"/>
      <c r="N115" s="5"/>
      <c r="O115" s="5"/>
      <c r="P115" s="5"/>
      <c r="Q115" s="5"/>
    </row>
    <row r="116" spans="1:17" x14ac:dyDescent="0.25">
      <c r="A116" s="183"/>
      <c r="B116" s="183"/>
      <c r="C116" s="5"/>
      <c r="D116" s="5"/>
      <c r="E116" s="5"/>
      <c r="F116" s="5"/>
      <c r="G116" s="5"/>
      <c r="H116" s="5"/>
      <c r="I116" s="183"/>
      <c r="K116" s="5"/>
      <c r="L116" s="5"/>
      <c r="M116" s="5"/>
      <c r="N116" s="5"/>
      <c r="O116" s="5"/>
      <c r="P116" s="5"/>
      <c r="Q116" s="5"/>
    </row>
    <row r="117" spans="1:17" x14ac:dyDescent="0.25">
      <c r="A117" s="183"/>
      <c r="B117" s="183"/>
      <c r="C117" s="10" t="s">
        <v>17</v>
      </c>
      <c r="D117" s="183" t="s">
        <v>22</v>
      </c>
      <c r="E117" s="183"/>
      <c r="F117" s="183"/>
      <c r="G117" s="183"/>
      <c r="H117" s="183"/>
      <c r="I117" s="183"/>
      <c r="K117" s="5"/>
      <c r="L117" s="5"/>
      <c r="M117" s="5"/>
      <c r="N117" s="5"/>
      <c r="O117" s="5"/>
      <c r="P117" s="5"/>
      <c r="Q117" s="5"/>
    </row>
    <row r="118" spans="1:17" ht="18.75" x14ac:dyDescent="0.3">
      <c r="A118" s="183"/>
      <c r="B118" s="183"/>
      <c r="C118" s="6" t="s">
        <v>6</v>
      </c>
      <c r="D118" s="5"/>
      <c r="E118" s="184" t="s">
        <v>15</v>
      </c>
      <c r="F118" s="184"/>
      <c r="G118" s="184"/>
      <c r="H118" s="184"/>
      <c r="I118" s="183"/>
      <c r="K118" s="5"/>
      <c r="L118" s="5"/>
      <c r="M118" s="5"/>
      <c r="N118" s="5"/>
      <c r="O118" s="5"/>
      <c r="P118" s="5"/>
      <c r="Q118" s="5"/>
    </row>
    <row r="119" spans="1:17" x14ac:dyDescent="0.25">
      <c r="A119" s="183"/>
      <c r="B119" s="183"/>
      <c r="C119" s="183"/>
      <c r="D119" s="183"/>
      <c r="E119" s="183"/>
      <c r="F119" s="183"/>
      <c r="G119" s="183"/>
      <c r="H119" s="185" t="s">
        <v>8</v>
      </c>
      <c r="I119" s="183"/>
      <c r="K119" s="5"/>
      <c r="L119" s="5"/>
      <c r="M119" s="5"/>
      <c r="N119" s="5"/>
      <c r="O119" s="5"/>
      <c r="P119" s="5"/>
      <c r="Q119" s="5"/>
    </row>
    <row r="120" spans="1:17" x14ac:dyDescent="0.25">
      <c r="A120" s="183"/>
      <c r="B120" s="183"/>
      <c r="C120" s="183"/>
      <c r="D120" s="183"/>
      <c r="E120" s="183"/>
      <c r="F120" s="183"/>
      <c r="G120" s="183"/>
      <c r="H120" s="185"/>
      <c r="I120" s="183"/>
      <c r="K120" s="5"/>
      <c r="L120" s="5"/>
      <c r="M120" s="5"/>
      <c r="N120" s="5"/>
      <c r="O120" s="5"/>
      <c r="P120" s="5"/>
      <c r="Q120" s="5"/>
    </row>
    <row r="122" spans="1:17" x14ac:dyDescent="0.25">
      <c r="A122" s="1" t="s">
        <v>23</v>
      </c>
    </row>
  </sheetData>
  <mergeCells count="56">
    <mergeCell ref="A84:B87"/>
    <mergeCell ref="I84:I92"/>
    <mergeCell ref="A88:B90"/>
    <mergeCell ref="D89:H89"/>
    <mergeCell ref="E90:H90"/>
    <mergeCell ref="A91:G92"/>
    <mergeCell ref="H91:H92"/>
    <mergeCell ref="A69:B72"/>
    <mergeCell ref="I69:I77"/>
    <mergeCell ref="A73:B75"/>
    <mergeCell ref="D74:H74"/>
    <mergeCell ref="E75:H75"/>
    <mergeCell ref="A76:G77"/>
    <mergeCell ref="H76:H77"/>
    <mergeCell ref="A42:B45"/>
    <mergeCell ref="I42:I50"/>
    <mergeCell ref="A46:B48"/>
    <mergeCell ref="D47:H47"/>
    <mergeCell ref="E48:H48"/>
    <mergeCell ref="A49:G50"/>
    <mergeCell ref="H49:H50"/>
    <mergeCell ref="A28:B31"/>
    <mergeCell ref="I28:I36"/>
    <mergeCell ref="A32:B34"/>
    <mergeCell ref="D33:H33"/>
    <mergeCell ref="E34:H34"/>
    <mergeCell ref="A35:G36"/>
    <mergeCell ref="H35:H36"/>
    <mergeCell ref="A14:B17"/>
    <mergeCell ref="I14:I22"/>
    <mergeCell ref="A18:B20"/>
    <mergeCell ref="D19:H19"/>
    <mergeCell ref="E20:H20"/>
    <mergeCell ref="A21:G22"/>
    <mergeCell ref="H21:H22"/>
    <mergeCell ref="I1:I9"/>
    <mergeCell ref="H8:H9"/>
    <mergeCell ref="A1:B4"/>
    <mergeCell ref="D6:H6"/>
    <mergeCell ref="E7:H7"/>
    <mergeCell ref="A8:G9"/>
    <mergeCell ref="A5:B7"/>
    <mergeCell ref="A96:B99"/>
    <mergeCell ref="I96:I104"/>
    <mergeCell ref="A100:B102"/>
    <mergeCell ref="D101:H101"/>
    <mergeCell ref="E102:H102"/>
    <mergeCell ref="A103:G104"/>
    <mergeCell ref="H103:H104"/>
    <mergeCell ref="A112:B115"/>
    <mergeCell ref="I112:I120"/>
    <mergeCell ref="A116:B118"/>
    <mergeCell ref="D117:H117"/>
    <mergeCell ref="E118:H118"/>
    <mergeCell ref="A119:G120"/>
    <mergeCell ref="H119:H12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workbookViewId="0">
      <selection activeCell="P18" sqref="P18"/>
    </sheetView>
  </sheetViews>
  <sheetFormatPr baseColWidth="10" defaultRowHeight="15" x14ac:dyDescent="0.25"/>
  <sheetData>
    <row r="1" spans="2:11" ht="15.75" thickBot="1" x14ac:dyDescent="0.3"/>
    <row r="2" spans="2:11" x14ac:dyDescent="0.25">
      <c r="B2" s="11"/>
      <c r="C2" s="12"/>
      <c r="D2" s="12"/>
      <c r="E2" s="12"/>
      <c r="F2" s="12"/>
      <c r="G2" s="12"/>
      <c r="H2" s="12"/>
      <c r="I2" s="13"/>
      <c r="K2" s="1" t="s">
        <v>52</v>
      </c>
    </row>
    <row r="3" spans="2:11" x14ac:dyDescent="0.25">
      <c r="B3" s="14"/>
      <c r="C3" s="15"/>
      <c r="D3" s="15"/>
      <c r="E3" s="15"/>
      <c r="F3" s="15"/>
      <c r="G3" s="15"/>
      <c r="H3" s="15"/>
      <c r="I3" s="16"/>
    </row>
    <row r="4" spans="2:11" x14ac:dyDescent="0.25">
      <c r="B4" s="14"/>
      <c r="C4" s="15"/>
      <c r="D4" s="15"/>
      <c r="E4" s="15"/>
      <c r="F4" s="15"/>
      <c r="G4" s="15"/>
      <c r="H4" s="15"/>
      <c r="I4" s="16"/>
    </row>
    <row r="5" spans="2:11" x14ac:dyDescent="0.25">
      <c r="B5" s="14"/>
      <c r="C5" s="15"/>
      <c r="D5" s="15"/>
      <c r="E5" s="15"/>
      <c r="F5" s="15"/>
      <c r="G5" s="15"/>
      <c r="H5" s="15"/>
      <c r="I5" s="16"/>
    </row>
    <row r="6" spans="2:11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43278</v>
      </c>
      <c r="I6" s="16"/>
    </row>
    <row r="7" spans="2:11" x14ac:dyDescent="0.25">
      <c r="B7" s="14"/>
      <c r="C7" s="15"/>
      <c r="D7" s="15"/>
      <c r="E7" s="15"/>
      <c r="F7" s="15"/>
      <c r="G7" s="15"/>
      <c r="H7" s="15"/>
      <c r="I7" s="16"/>
    </row>
    <row r="8" spans="2:11" x14ac:dyDescent="0.25">
      <c r="B8" s="14"/>
      <c r="C8" s="15"/>
      <c r="D8" s="15"/>
      <c r="E8" s="15"/>
      <c r="F8" s="15"/>
      <c r="G8" s="15"/>
      <c r="H8" s="15"/>
      <c r="I8" s="16"/>
    </row>
    <row r="9" spans="2:11" x14ac:dyDescent="0.25">
      <c r="B9" s="14"/>
      <c r="C9" s="15"/>
      <c r="D9" s="15"/>
      <c r="E9" s="15"/>
      <c r="F9" s="15"/>
      <c r="G9" s="15"/>
      <c r="H9" s="15"/>
      <c r="I9" s="16"/>
    </row>
    <row r="10" spans="2:11" x14ac:dyDescent="0.25">
      <c r="B10" s="14"/>
      <c r="C10" s="15"/>
      <c r="D10" s="15"/>
      <c r="E10" s="15"/>
      <c r="F10" s="15"/>
      <c r="G10" s="15"/>
      <c r="H10" s="15"/>
      <c r="I10" s="16"/>
    </row>
    <row r="11" spans="2:11" x14ac:dyDescent="0.25">
      <c r="B11" s="14"/>
      <c r="C11" s="15"/>
      <c r="D11" s="15"/>
      <c r="E11" s="15"/>
      <c r="F11" s="15"/>
      <c r="G11" s="15"/>
      <c r="H11" s="15"/>
      <c r="I11" s="16"/>
    </row>
    <row r="12" spans="2:11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1" ht="15.75" thickBot="1" x14ac:dyDescent="0.3">
      <c r="B13" s="19" t="s">
        <v>26</v>
      </c>
      <c r="C13" s="187" t="s">
        <v>27</v>
      </c>
      <c r="D13" s="188"/>
      <c r="E13" s="189"/>
      <c r="F13" s="187" t="s">
        <v>28</v>
      </c>
      <c r="G13" s="189"/>
      <c r="H13" s="187" t="s">
        <v>29</v>
      </c>
      <c r="I13" s="189"/>
    </row>
    <row r="14" spans="2:11" x14ac:dyDescent="0.25">
      <c r="B14" s="20">
        <v>1</v>
      </c>
      <c r="C14" s="190" t="s">
        <v>53</v>
      </c>
      <c r="D14" s="191"/>
      <c r="E14" s="192"/>
      <c r="F14" s="190">
        <v>200</v>
      </c>
      <c r="G14" s="191"/>
      <c r="H14" s="190">
        <f>B14*F14</f>
        <v>200</v>
      </c>
      <c r="I14" s="192"/>
    </row>
    <row r="15" spans="2:11" x14ac:dyDescent="0.25">
      <c r="B15" s="21"/>
      <c r="C15" s="193"/>
      <c r="D15" s="194"/>
      <c r="E15" s="195"/>
      <c r="F15" s="193"/>
      <c r="G15" s="194"/>
      <c r="H15" s="193"/>
      <c r="I15" s="195"/>
    </row>
    <row r="16" spans="2:11" x14ac:dyDescent="0.25">
      <c r="B16" s="21"/>
      <c r="C16" s="193"/>
      <c r="D16" s="194"/>
      <c r="E16" s="195"/>
      <c r="F16" s="193"/>
      <c r="G16" s="194"/>
      <c r="H16" s="193"/>
      <c r="I16" s="195"/>
    </row>
    <row r="17" spans="2:9" x14ac:dyDescent="0.25">
      <c r="B17" s="21"/>
      <c r="C17" s="193"/>
      <c r="D17" s="194"/>
      <c r="E17" s="195"/>
      <c r="F17" s="193"/>
      <c r="G17" s="194"/>
      <c r="H17" s="193"/>
      <c r="I17" s="195"/>
    </row>
    <row r="18" spans="2:9" x14ac:dyDescent="0.25">
      <c r="B18" s="21"/>
      <c r="C18" s="193"/>
      <c r="D18" s="194"/>
      <c r="E18" s="195"/>
      <c r="F18" s="193"/>
      <c r="G18" s="194"/>
      <c r="H18" s="193"/>
      <c r="I18" s="195"/>
    </row>
    <row r="19" spans="2:9" x14ac:dyDescent="0.25">
      <c r="B19" s="21"/>
      <c r="C19" s="193"/>
      <c r="D19" s="194"/>
      <c r="E19" s="195"/>
      <c r="F19" s="193"/>
      <c r="G19" s="194"/>
      <c r="H19" s="193"/>
      <c r="I19" s="195"/>
    </row>
    <row r="20" spans="2:9" x14ac:dyDescent="0.25">
      <c r="B20" s="21"/>
      <c r="C20" s="193"/>
      <c r="D20" s="194"/>
      <c r="E20" s="195"/>
      <c r="F20" s="193"/>
      <c r="G20" s="194"/>
      <c r="H20" s="193"/>
      <c r="I20" s="195"/>
    </row>
    <row r="21" spans="2:9" x14ac:dyDescent="0.25">
      <c r="B21" s="21"/>
      <c r="C21" s="193"/>
      <c r="D21" s="194"/>
      <c r="E21" s="195"/>
      <c r="F21" s="193"/>
      <c r="G21" s="194"/>
      <c r="H21" s="193"/>
      <c r="I21" s="195"/>
    </row>
    <row r="22" spans="2:9" x14ac:dyDescent="0.25">
      <c r="B22" s="21"/>
      <c r="C22" s="193"/>
      <c r="D22" s="194"/>
      <c r="E22" s="195"/>
      <c r="F22" s="193"/>
      <c r="G22" s="194"/>
      <c r="H22" s="193"/>
      <c r="I22" s="195"/>
    </row>
    <row r="23" spans="2:9" x14ac:dyDescent="0.25">
      <c r="B23" s="21"/>
      <c r="C23" s="193"/>
      <c r="D23" s="194"/>
      <c r="E23" s="195"/>
      <c r="F23" s="193"/>
      <c r="G23" s="194"/>
      <c r="H23" s="193"/>
      <c r="I23" s="195"/>
    </row>
    <row r="24" spans="2:9" x14ac:dyDescent="0.25">
      <c r="B24" s="21"/>
      <c r="C24" s="193"/>
      <c r="D24" s="194"/>
      <c r="E24" s="195"/>
      <c r="F24" s="193"/>
      <c r="G24" s="194"/>
      <c r="H24" s="193"/>
      <c r="I24" s="195"/>
    </row>
    <row r="25" spans="2:9" x14ac:dyDescent="0.25">
      <c r="B25" s="21"/>
      <c r="C25" s="193"/>
      <c r="D25" s="194"/>
      <c r="E25" s="195"/>
      <c r="F25" s="193"/>
      <c r="G25" s="194"/>
      <c r="H25" s="193"/>
      <c r="I25" s="195"/>
    </row>
    <row r="26" spans="2:9" x14ac:dyDescent="0.25">
      <c r="B26" s="21"/>
      <c r="C26" s="193"/>
      <c r="D26" s="194"/>
      <c r="E26" s="195"/>
      <c r="F26" s="193"/>
      <c r="G26" s="194"/>
      <c r="H26" s="193"/>
      <c r="I26" s="195"/>
    </row>
    <row r="27" spans="2:9" ht="15.75" thickBot="1" x14ac:dyDescent="0.3">
      <c r="B27" s="21"/>
      <c r="C27" s="196"/>
      <c r="D27" s="197"/>
      <c r="E27" s="198"/>
      <c r="F27" s="193"/>
      <c r="G27" s="194"/>
      <c r="H27" s="196"/>
      <c r="I27" s="198"/>
    </row>
    <row r="28" spans="2:9" ht="15.75" thickBot="1" x14ac:dyDescent="0.3">
      <c r="B28" s="22" t="s">
        <v>34</v>
      </c>
      <c r="C28" s="23">
        <f>SUM(H14:H27)</f>
        <v>200</v>
      </c>
      <c r="D28" s="22" t="s">
        <v>35</v>
      </c>
      <c r="E28" s="23"/>
      <c r="F28" s="24"/>
      <c r="G28" s="25"/>
      <c r="H28" s="26" t="s">
        <v>36</v>
      </c>
      <c r="I28" s="27">
        <f>SUM(C28,E28,G28)</f>
        <v>200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opLeftCell="A34" workbookViewId="0">
      <selection activeCell="F28" sqref="F28"/>
    </sheetView>
  </sheetViews>
  <sheetFormatPr baseColWidth="10" defaultRowHeight="15" x14ac:dyDescent="0.25"/>
  <sheetData>
    <row r="1" spans="2:9" ht="15.75" thickBot="1" x14ac:dyDescent="0.3"/>
    <row r="2" spans="2:9" x14ac:dyDescent="0.25">
      <c r="B2" s="11"/>
      <c r="C2" s="12"/>
      <c r="D2" s="12"/>
      <c r="E2" s="12"/>
      <c r="F2" s="12"/>
      <c r="G2" s="12"/>
      <c r="H2" s="12"/>
      <c r="I2" s="13"/>
    </row>
    <row r="3" spans="2:9" x14ac:dyDescent="0.25">
      <c r="B3" s="14"/>
      <c r="C3" s="15"/>
      <c r="D3" s="15"/>
      <c r="E3" s="15"/>
      <c r="F3" s="15"/>
      <c r="G3" s="15"/>
      <c r="H3" s="15"/>
      <c r="I3" s="16"/>
    </row>
    <row r="4" spans="2:9" x14ac:dyDescent="0.25">
      <c r="B4" s="14"/>
      <c r="C4" s="15"/>
      <c r="D4" s="15"/>
      <c r="E4" s="15"/>
      <c r="F4" s="15"/>
      <c r="G4" s="15"/>
      <c r="H4" s="15"/>
      <c r="I4" s="16"/>
    </row>
    <row r="5" spans="2:9" x14ac:dyDescent="0.25">
      <c r="B5" s="14"/>
      <c r="C5" s="15"/>
      <c r="D5" s="15"/>
      <c r="E5" s="15"/>
      <c r="F5" s="15"/>
      <c r="G5" s="15"/>
      <c r="H5" s="15"/>
      <c r="I5" s="16"/>
    </row>
    <row r="6" spans="2:9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43278</v>
      </c>
      <c r="I6" s="16"/>
    </row>
    <row r="7" spans="2:9" x14ac:dyDescent="0.25">
      <c r="B7" s="14"/>
      <c r="C7" s="15"/>
      <c r="D7" s="15"/>
      <c r="E7" s="15"/>
      <c r="F7" s="15"/>
      <c r="G7" s="15"/>
      <c r="H7" s="15"/>
      <c r="I7" s="16"/>
    </row>
    <row r="8" spans="2:9" x14ac:dyDescent="0.25">
      <c r="B8" s="14"/>
      <c r="C8" s="15"/>
      <c r="D8" s="15"/>
      <c r="E8" s="15"/>
      <c r="F8" s="15"/>
      <c r="G8" s="15"/>
      <c r="H8" s="15"/>
      <c r="I8" s="16"/>
    </row>
    <row r="9" spans="2:9" x14ac:dyDescent="0.25">
      <c r="B9" s="14"/>
      <c r="C9" s="15"/>
      <c r="D9" s="15"/>
      <c r="E9" s="15"/>
      <c r="F9" s="15"/>
      <c r="G9" s="15"/>
      <c r="H9" s="15"/>
      <c r="I9" s="16"/>
    </row>
    <row r="10" spans="2:9" x14ac:dyDescent="0.25">
      <c r="B10" s="14"/>
      <c r="C10" s="15"/>
      <c r="D10" s="15"/>
      <c r="E10" s="15"/>
      <c r="F10" s="15"/>
      <c r="G10" s="15"/>
      <c r="H10" s="15"/>
      <c r="I10" s="16"/>
    </row>
    <row r="11" spans="2:9" x14ac:dyDescent="0.25">
      <c r="B11" s="14"/>
      <c r="C11" s="15"/>
      <c r="D11" s="15"/>
      <c r="E11" s="15"/>
      <c r="F11" s="15"/>
      <c r="G11" s="15"/>
      <c r="H11" s="15"/>
      <c r="I11" s="16"/>
    </row>
    <row r="12" spans="2:9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9" ht="15.75" thickBot="1" x14ac:dyDescent="0.3">
      <c r="B13" s="19" t="s">
        <v>26</v>
      </c>
      <c r="C13" s="187" t="s">
        <v>27</v>
      </c>
      <c r="D13" s="188"/>
      <c r="E13" s="189"/>
      <c r="F13" s="187" t="s">
        <v>28</v>
      </c>
      <c r="G13" s="189"/>
      <c r="H13" s="187" t="s">
        <v>29</v>
      </c>
      <c r="I13" s="189"/>
    </row>
    <row r="14" spans="2:9" x14ac:dyDescent="0.25">
      <c r="B14" s="20">
        <v>1</v>
      </c>
      <c r="C14" s="190" t="s">
        <v>53</v>
      </c>
      <c r="D14" s="191"/>
      <c r="E14" s="192"/>
      <c r="F14" s="190">
        <v>200</v>
      </c>
      <c r="G14" s="191"/>
      <c r="H14" s="190">
        <f>B14*F14</f>
        <v>200</v>
      </c>
      <c r="I14" s="192"/>
    </row>
    <row r="15" spans="2:9" x14ac:dyDescent="0.25">
      <c r="B15" s="21"/>
      <c r="C15" s="193"/>
      <c r="D15" s="194"/>
      <c r="E15" s="195"/>
      <c r="F15" s="193"/>
      <c r="G15" s="194"/>
      <c r="H15" s="193"/>
      <c r="I15" s="195"/>
    </row>
    <row r="16" spans="2:9" x14ac:dyDescent="0.25">
      <c r="B16" s="21"/>
      <c r="C16" s="193"/>
      <c r="D16" s="194"/>
      <c r="E16" s="195"/>
      <c r="F16" s="193"/>
      <c r="G16" s="194"/>
      <c r="H16" s="193"/>
      <c r="I16" s="195"/>
    </row>
    <row r="17" spans="2:9" x14ac:dyDescent="0.25">
      <c r="B17" s="21"/>
      <c r="C17" s="193"/>
      <c r="D17" s="194"/>
      <c r="E17" s="195"/>
      <c r="F17" s="193"/>
      <c r="G17" s="194"/>
      <c r="H17" s="193"/>
      <c r="I17" s="195"/>
    </row>
    <row r="18" spans="2:9" x14ac:dyDescent="0.25">
      <c r="B18" s="21"/>
      <c r="C18" s="193"/>
      <c r="D18" s="194"/>
      <c r="E18" s="195"/>
      <c r="F18" s="193"/>
      <c r="G18" s="194"/>
      <c r="H18" s="193"/>
      <c r="I18" s="195"/>
    </row>
    <row r="19" spans="2:9" x14ac:dyDescent="0.25">
      <c r="B19" s="21"/>
      <c r="C19" s="193"/>
      <c r="D19" s="194"/>
      <c r="E19" s="195"/>
      <c r="F19" s="193"/>
      <c r="G19" s="194"/>
      <c r="H19" s="193"/>
      <c r="I19" s="195"/>
    </row>
    <row r="20" spans="2:9" x14ac:dyDescent="0.25">
      <c r="B20" s="21"/>
      <c r="C20" s="193"/>
      <c r="D20" s="194"/>
      <c r="E20" s="195"/>
      <c r="F20" s="193"/>
      <c r="G20" s="194"/>
      <c r="H20" s="193"/>
      <c r="I20" s="195"/>
    </row>
    <row r="21" spans="2:9" x14ac:dyDescent="0.25">
      <c r="B21" s="21"/>
      <c r="C21" s="193"/>
      <c r="D21" s="194"/>
      <c r="E21" s="195"/>
      <c r="F21" s="193"/>
      <c r="G21" s="194"/>
      <c r="H21" s="193"/>
      <c r="I21" s="195"/>
    </row>
    <row r="22" spans="2:9" x14ac:dyDescent="0.25">
      <c r="B22" s="21"/>
      <c r="C22" s="193"/>
      <c r="D22" s="194"/>
      <c r="E22" s="195"/>
      <c r="F22" s="193"/>
      <c r="G22" s="194"/>
      <c r="H22" s="193"/>
      <c r="I22" s="195"/>
    </row>
    <row r="23" spans="2:9" x14ac:dyDescent="0.25">
      <c r="B23" s="21"/>
      <c r="C23" s="193"/>
      <c r="D23" s="194"/>
      <c r="E23" s="195"/>
      <c r="F23" s="193"/>
      <c r="G23" s="194"/>
      <c r="H23" s="193"/>
      <c r="I23" s="195"/>
    </row>
    <row r="24" spans="2:9" x14ac:dyDescent="0.25">
      <c r="B24" s="21"/>
      <c r="C24" s="193"/>
      <c r="D24" s="194"/>
      <c r="E24" s="195"/>
      <c r="F24" s="193"/>
      <c r="G24" s="194"/>
      <c r="H24" s="193"/>
      <c r="I24" s="195"/>
    </row>
    <row r="25" spans="2:9" x14ac:dyDescent="0.25">
      <c r="B25" s="21"/>
      <c r="C25" s="193"/>
      <c r="D25" s="194"/>
      <c r="E25" s="195"/>
      <c r="F25" s="193"/>
      <c r="G25" s="194"/>
      <c r="H25" s="193"/>
      <c r="I25" s="195"/>
    </row>
    <row r="26" spans="2:9" x14ac:dyDescent="0.25">
      <c r="B26" s="21"/>
      <c r="C26" s="193"/>
      <c r="D26" s="194"/>
      <c r="E26" s="195"/>
      <c r="F26" s="193"/>
      <c r="G26" s="194"/>
      <c r="H26" s="193"/>
      <c r="I26" s="195"/>
    </row>
    <row r="27" spans="2:9" ht="15.75" thickBot="1" x14ac:dyDescent="0.3">
      <c r="B27" s="21"/>
      <c r="C27" s="196"/>
      <c r="D27" s="197"/>
      <c r="E27" s="198"/>
      <c r="F27" s="193"/>
      <c r="G27" s="194"/>
      <c r="H27" s="196"/>
      <c r="I27" s="198"/>
    </row>
    <row r="28" spans="2:9" ht="15.75" thickBot="1" x14ac:dyDescent="0.3">
      <c r="B28" s="22" t="s">
        <v>34</v>
      </c>
      <c r="C28" s="23">
        <f>SUM(H14:H27)</f>
        <v>200</v>
      </c>
      <c r="D28" s="22" t="s">
        <v>35</v>
      </c>
      <c r="E28" s="37">
        <v>0.21</v>
      </c>
      <c r="F28" s="24">
        <f>C28*0.21</f>
        <v>42</v>
      </c>
      <c r="G28" s="25"/>
      <c r="H28" s="26" t="s">
        <v>36</v>
      </c>
      <c r="I28" s="27">
        <f>C28+(C28*E28)</f>
        <v>242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workbookViewId="0">
      <selection activeCell="A8" sqref="A8"/>
    </sheetView>
  </sheetViews>
  <sheetFormatPr baseColWidth="10" defaultRowHeight="15" x14ac:dyDescent="0.25"/>
  <sheetData>
    <row r="1" spans="2:11" ht="15.75" thickBot="1" x14ac:dyDescent="0.3"/>
    <row r="2" spans="2:11" x14ac:dyDescent="0.25">
      <c r="B2" s="11"/>
      <c r="C2" s="12"/>
      <c r="D2" s="12"/>
      <c r="E2" s="12"/>
      <c r="F2" s="12"/>
      <c r="G2" s="12"/>
      <c r="H2" s="12"/>
      <c r="I2" s="13"/>
      <c r="K2" s="1" t="s">
        <v>54</v>
      </c>
    </row>
    <row r="3" spans="2:11" x14ac:dyDescent="0.25">
      <c r="B3" s="14"/>
      <c r="C3" s="15"/>
      <c r="D3" s="15"/>
      <c r="E3" s="15"/>
      <c r="F3" s="15"/>
      <c r="G3" s="15"/>
      <c r="H3" s="15"/>
      <c r="I3" s="16"/>
    </row>
    <row r="4" spans="2:11" x14ac:dyDescent="0.25">
      <c r="B4" s="14"/>
      <c r="C4" s="15"/>
      <c r="D4" s="15"/>
      <c r="E4" s="15"/>
      <c r="F4" s="15"/>
      <c r="G4" s="15"/>
      <c r="H4" s="15"/>
      <c r="I4" s="16"/>
    </row>
    <row r="5" spans="2:11" x14ac:dyDescent="0.25">
      <c r="B5" s="14"/>
      <c r="C5" s="15"/>
      <c r="D5" s="15"/>
      <c r="E5" s="15"/>
      <c r="F5" s="15"/>
      <c r="G5" s="15"/>
      <c r="H5" s="15"/>
      <c r="I5" s="16"/>
    </row>
    <row r="6" spans="2:11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43278</v>
      </c>
      <c r="I6" s="16"/>
    </row>
    <row r="7" spans="2:11" x14ac:dyDescent="0.25">
      <c r="B7" s="14"/>
      <c r="C7" s="15"/>
      <c r="D7" s="15"/>
      <c r="E7" s="15"/>
      <c r="F7" s="15"/>
      <c r="G7" s="15"/>
      <c r="H7" s="15"/>
      <c r="I7" s="16"/>
    </row>
    <row r="8" spans="2:11" x14ac:dyDescent="0.25">
      <c r="B8" s="14"/>
      <c r="C8" s="15"/>
      <c r="D8" s="15"/>
      <c r="E8" s="15"/>
      <c r="F8" s="15"/>
      <c r="G8" s="15"/>
      <c r="H8" s="15"/>
      <c r="I8" s="16"/>
    </row>
    <row r="9" spans="2:11" x14ac:dyDescent="0.25">
      <c r="B9" s="14"/>
      <c r="C9" s="15"/>
      <c r="D9" s="15"/>
      <c r="E9" s="15"/>
      <c r="F9" s="15"/>
      <c r="G9" s="15"/>
      <c r="H9" s="15"/>
      <c r="I9" s="16"/>
    </row>
    <row r="10" spans="2:11" x14ac:dyDescent="0.25">
      <c r="B10" s="14"/>
      <c r="C10" s="15"/>
      <c r="D10" s="15"/>
      <c r="E10" s="15"/>
      <c r="F10" s="15"/>
      <c r="G10" s="15"/>
      <c r="H10" s="15"/>
      <c r="I10" s="16"/>
    </row>
    <row r="11" spans="2:11" x14ac:dyDescent="0.25">
      <c r="B11" s="14"/>
      <c r="C11" s="15"/>
      <c r="D11" s="15"/>
      <c r="E11" s="15"/>
      <c r="F11" s="15"/>
      <c r="G11" s="15"/>
      <c r="H11" s="15"/>
      <c r="I11" s="16"/>
    </row>
    <row r="12" spans="2:11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1" ht="15.75" thickBot="1" x14ac:dyDescent="0.3">
      <c r="B13" s="19" t="s">
        <v>26</v>
      </c>
      <c r="C13" s="187" t="s">
        <v>27</v>
      </c>
      <c r="D13" s="188"/>
      <c r="E13" s="189"/>
      <c r="F13" s="187" t="s">
        <v>28</v>
      </c>
      <c r="G13" s="189"/>
      <c r="H13" s="187" t="s">
        <v>29</v>
      </c>
      <c r="I13" s="189"/>
    </row>
    <row r="14" spans="2:11" x14ac:dyDescent="0.25">
      <c r="B14" s="20">
        <v>2</v>
      </c>
      <c r="C14" s="190" t="s">
        <v>55</v>
      </c>
      <c r="D14" s="191"/>
      <c r="E14" s="192"/>
      <c r="F14" s="190">
        <v>500</v>
      </c>
      <c r="G14" s="191"/>
      <c r="H14" s="190">
        <f>B14*F14</f>
        <v>1000</v>
      </c>
      <c r="I14" s="192"/>
    </row>
    <row r="15" spans="2:11" x14ac:dyDescent="0.25">
      <c r="B15" s="21"/>
      <c r="C15" s="193"/>
      <c r="D15" s="194"/>
      <c r="E15" s="195"/>
      <c r="F15" s="193"/>
      <c r="G15" s="194"/>
      <c r="H15" s="193"/>
      <c r="I15" s="195"/>
    </row>
    <row r="16" spans="2:11" x14ac:dyDescent="0.25">
      <c r="B16" s="21"/>
      <c r="C16" s="193"/>
      <c r="D16" s="194"/>
      <c r="E16" s="195"/>
      <c r="F16" s="193"/>
      <c r="G16" s="194"/>
      <c r="H16" s="193"/>
      <c r="I16" s="195"/>
    </row>
    <row r="17" spans="2:9" x14ac:dyDescent="0.25">
      <c r="B17" s="21"/>
      <c r="C17" s="193"/>
      <c r="D17" s="194"/>
      <c r="E17" s="195"/>
      <c r="F17" s="193"/>
      <c r="G17" s="194"/>
      <c r="H17" s="193"/>
      <c r="I17" s="195"/>
    </row>
    <row r="18" spans="2:9" x14ac:dyDescent="0.25">
      <c r="B18" s="21"/>
      <c r="C18" s="193"/>
      <c r="D18" s="194"/>
      <c r="E18" s="195"/>
      <c r="F18" s="193"/>
      <c r="G18" s="194"/>
      <c r="H18" s="193"/>
      <c r="I18" s="195"/>
    </row>
    <row r="19" spans="2:9" x14ac:dyDescent="0.25">
      <c r="B19" s="21"/>
      <c r="C19" s="193"/>
      <c r="D19" s="194"/>
      <c r="E19" s="195"/>
      <c r="F19" s="193"/>
      <c r="G19" s="194"/>
      <c r="H19" s="193"/>
      <c r="I19" s="195"/>
    </row>
    <row r="20" spans="2:9" x14ac:dyDescent="0.25">
      <c r="B20" s="21"/>
      <c r="C20" s="193"/>
      <c r="D20" s="194"/>
      <c r="E20" s="195"/>
      <c r="F20" s="193"/>
      <c r="G20" s="194"/>
      <c r="H20" s="193"/>
      <c r="I20" s="195"/>
    </row>
    <row r="21" spans="2:9" x14ac:dyDescent="0.25">
      <c r="B21" s="21"/>
      <c r="C21" s="193"/>
      <c r="D21" s="194"/>
      <c r="E21" s="195"/>
      <c r="F21" s="193"/>
      <c r="G21" s="194"/>
      <c r="H21" s="193"/>
      <c r="I21" s="195"/>
    </row>
    <row r="22" spans="2:9" x14ac:dyDescent="0.25">
      <c r="B22" s="21"/>
      <c r="C22" s="193"/>
      <c r="D22" s="194"/>
      <c r="E22" s="195"/>
      <c r="F22" s="193"/>
      <c r="G22" s="194"/>
      <c r="H22" s="193"/>
      <c r="I22" s="195"/>
    </row>
    <row r="23" spans="2:9" x14ac:dyDescent="0.25">
      <c r="B23" s="21"/>
      <c r="C23" s="193"/>
      <c r="D23" s="194"/>
      <c r="E23" s="195"/>
      <c r="F23" s="193"/>
      <c r="G23" s="194"/>
      <c r="H23" s="193"/>
      <c r="I23" s="195"/>
    </row>
    <row r="24" spans="2:9" x14ac:dyDescent="0.25">
      <c r="B24" s="21"/>
      <c r="C24" s="193"/>
      <c r="D24" s="194"/>
      <c r="E24" s="195"/>
      <c r="F24" s="193"/>
      <c r="G24" s="194"/>
      <c r="H24" s="193"/>
      <c r="I24" s="195"/>
    </row>
    <row r="25" spans="2:9" x14ac:dyDescent="0.25">
      <c r="B25" s="21"/>
      <c r="C25" s="193"/>
      <c r="D25" s="194"/>
      <c r="E25" s="195"/>
      <c r="F25" s="193"/>
      <c r="G25" s="194"/>
      <c r="H25" s="193"/>
      <c r="I25" s="195"/>
    </row>
    <row r="26" spans="2:9" x14ac:dyDescent="0.25">
      <c r="B26" s="21"/>
      <c r="C26" s="193"/>
      <c r="D26" s="194"/>
      <c r="E26" s="195"/>
      <c r="F26" s="193"/>
      <c r="G26" s="194"/>
      <c r="H26" s="193"/>
      <c r="I26" s="195"/>
    </row>
    <row r="27" spans="2:9" ht="15.75" thickBot="1" x14ac:dyDescent="0.3">
      <c r="B27" s="21"/>
      <c r="C27" s="196"/>
      <c r="D27" s="197"/>
      <c r="E27" s="198"/>
      <c r="F27" s="193"/>
      <c r="G27" s="194"/>
      <c r="H27" s="196"/>
      <c r="I27" s="198"/>
    </row>
    <row r="28" spans="2:9" ht="15.75" thickBot="1" x14ac:dyDescent="0.3">
      <c r="B28" s="22" t="s">
        <v>34</v>
      </c>
      <c r="C28" s="23">
        <f>SUM(H14:H27)</f>
        <v>1000</v>
      </c>
      <c r="D28" s="22" t="s">
        <v>35</v>
      </c>
      <c r="E28" s="23"/>
      <c r="F28" s="24"/>
      <c r="G28" s="25"/>
      <c r="H28" s="26" t="s">
        <v>36</v>
      </c>
      <c r="I28" s="27">
        <f>SUM(C28,E28,G28)</f>
        <v>1000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topLeftCell="A43" workbookViewId="0">
      <selection activeCell="F28" sqref="F28"/>
    </sheetView>
  </sheetViews>
  <sheetFormatPr baseColWidth="10" defaultRowHeight="15" x14ac:dyDescent="0.25"/>
  <sheetData>
    <row r="1" spans="2:11" ht="15.75" thickBot="1" x14ac:dyDescent="0.3"/>
    <row r="2" spans="2:11" x14ac:dyDescent="0.25">
      <c r="B2" s="11"/>
      <c r="C2" s="12"/>
      <c r="D2" s="12"/>
      <c r="E2" s="12"/>
      <c r="F2" s="12"/>
      <c r="G2" s="12"/>
      <c r="H2" s="12"/>
      <c r="I2" s="13"/>
      <c r="K2" s="1" t="s">
        <v>56</v>
      </c>
    </row>
    <row r="3" spans="2:11" x14ac:dyDescent="0.25">
      <c r="B3" s="14"/>
      <c r="C3" s="15"/>
      <c r="D3" s="15"/>
      <c r="E3" s="15"/>
      <c r="F3" s="15"/>
      <c r="G3" s="15"/>
      <c r="H3" s="15"/>
      <c r="I3" s="16"/>
    </row>
    <row r="4" spans="2:11" x14ac:dyDescent="0.25">
      <c r="B4" s="14"/>
      <c r="C4" s="15"/>
      <c r="D4" s="15"/>
      <c r="E4" s="15"/>
      <c r="F4" s="15"/>
      <c r="G4" s="15"/>
      <c r="H4" s="15"/>
      <c r="I4" s="16"/>
    </row>
    <row r="5" spans="2:11" x14ac:dyDescent="0.25">
      <c r="B5" s="14"/>
      <c r="C5" s="15"/>
      <c r="D5" s="15"/>
      <c r="E5" s="15"/>
      <c r="F5" s="15"/>
      <c r="G5" s="15"/>
      <c r="H5" s="15"/>
      <c r="I5" s="16"/>
    </row>
    <row r="6" spans="2:11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43278</v>
      </c>
      <c r="I6" s="16"/>
    </row>
    <row r="7" spans="2:11" x14ac:dyDescent="0.25">
      <c r="B7" s="14"/>
      <c r="C7" s="15"/>
      <c r="D7" s="15"/>
      <c r="E7" s="15"/>
      <c r="F7" s="15"/>
      <c r="G7" s="15"/>
      <c r="H7" s="15"/>
      <c r="I7" s="16"/>
    </row>
    <row r="8" spans="2:11" x14ac:dyDescent="0.25">
      <c r="B8" s="14"/>
      <c r="C8" s="15"/>
      <c r="D8" s="15"/>
      <c r="E8" s="15"/>
      <c r="F8" s="15"/>
      <c r="G8" s="15"/>
      <c r="H8" s="15"/>
      <c r="I8" s="16"/>
    </row>
    <row r="9" spans="2:11" x14ac:dyDescent="0.25">
      <c r="B9" s="14"/>
      <c r="C9" s="15"/>
      <c r="D9" s="15"/>
      <c r="E9" s="15"/>
      <c r="F9" s="15"/>
      <c r="G9" s="15"/>
      <c r="H9" s="15"/>
      <c r="I9" s="16"/>
    </row>
    <row r="10" spans="2:11" x14ac:dyDescent="0.25">
      <c r="B10" s="14"/>
      <c r="C10" s="15"/>
      <c r="D10" s="15"/>
      <c r="E10" s="15"/>
      <c r="F10" s="15"/>
      <c r="G10" s="15"/>
      <c r="H10" s="15"/>
      <c r="I10" s="16"/>
    </row>
    <row r="11" spans="2:11" x14ac:dyDescent="0.25">
      <c r="B11" s="14"/>
      <c r="C11" s="15"/>
      <c r="D11" s="15"/>
      <c r="E11" s="15"/>
      <c r="F11" s="15"/>
      <c r="G11" s="15"/>
      <c r="H11" s="15"/>
      <c r="I11" s="16"/>
    </row>
    <row r="12" spans="2:11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1" ht="15.75" thickBot="1" x14ac:dyDescent="0.3">
      <c r="B13" s="19" t="s">
        <v>26</v>
      </c>
      <c r="C13" s="187" t="s">
        <v>27</v>
      </c>
      <c r="D13" s="188"/>
      <c r="E13" s="189"/>
      <c r="F13" s="187" t="s">
        <v>28</v>
      </c>
      <c r="G13" s="189"/>
      <c r="H13" s="187" t="s">
        <v>29</v>
      </c>
      <c r="I13" s="189"/>
    </row>
    <row r="14" spans="2:11" x14ac:dyDescent="0.25">
      <c r="B14" s="20">
        <v>1</v>
      </c>
      <c r="C14" s="190" t="s">
        <v>57</v>
      </c>
      <c r="D14" s="191"/>
      <c r="E14" s="192"/>
      <c r="F14" s="190">
        <v>150</v>
      </c>
      <c r="G14" s="191"/>
      <c r="H14" s="190">
        <f>B14*F14</f>
        <v>150</v>
      </c>
      <c r="I14" s="192"/>
    </row>
    <row r="15" spans="2:11" x14ac:dyDescent="0.25">
      <c r="B15" s="21"/>
      <c r="C15" s="193"/>
      <c r="D15" s="194"/>
      <c r="E15" s="195"/>
      <c r="F15" s="193"/>
      <c r="G15" s="194"/>
      <c r="H15" s="193"/>
      <c r="I15" s="195"/>
    </row>
    <row r="16" spans="2:11" x14ac:dyDescent="0.25">
      <c r="B16" s="21"/>
      <c r="C16" s="193"/>
      <c r="D16" s="194"/>
      <c r="E16" s="195"/>
      <c r="F16" s="193"/>
      <c r="G16" s="194"/>
      <c r="H16" s="193"/>
      <c r="I16" s="195"/>
    </row>
    <row r="17" spans="2:9" x14ac:dyDescent="0.25">
      <c r="B17" s="21"/>
      <c r="C17" s="193"/>
      <c r="D17" s="194"/>
      <c r="E17" s="195"/>
      <c r="F17" s="193"/>
      <c r="G17" s="194"/>
      <c r="H17" s="193"/>
      <c r="I17" s="195"/>
    </row>
    <row r="18" spans="2:9" x14ac:dyDescent="0.25">
      <c r="B18" s="21"/>
      <c r="C18" s="193"/>
      <c r="D18" s="194"/>
      <c r="E18" s="195"/>
      <c r="F18" s="193"/>
      <c r="G18" s="194"/>
      <c r="H18" s="193"/>
      <c r="I18" s="195"/>
    </row>
    <row r="19" spans="2:9" x14ac:dyDescent="0.25">
      <c r="B19" s="21"/>
      <c r="C19" s="193"/>
      <c r="D19" s="194"/>
      <c r="E19" s="195"/>
      <c r="F19" s="193"/>
      <c r="G19" s="194"/>
      <c r="H19" s="193"/>
      <c r="I19" s="195"/>
    </row>
    <row r="20" spans="2:9" x14ac:dyDescent="0.25">
      <c r="B20" s="21"/>
      <c r="C20" s="193"/>
      <c r="D20" s="194"/>
      <c r="E20" s="195"/>
      <c r="F20" s="193"/>
      <c r="G20" s="194"/>
      <c r="H20" s="193"/>
      <c r="I20" s="195"/>
    </row>
    <row r="21" spans="2:9" x14ac:dyDescent="0.25">
      <c r="B21" s="21"/>
      <c r="C21" s="193"/>
      <c r="D21" s="194"/>
      <c r="E21" s="195"/>
      <c r="F21" s="193"/>
      <c r="G21" s="194"/>
      <c r="H21" s="193"/>
      <c r="I21" s="195"/>
    </row>
    <row r="22" spans="2:9" x14ac:dyDescent="0.25">
      <c r="B22" s="21"/>
      <c r="C22" s="193"/>
      <c r="D22" s="194"/>
      <c r="E22" s="195"/>
      <c r="F22" s="193"/>
      <c r="G22" s="194"/>
      <c r="H22" s="193"/>
      <c r="I22" s="195"/>
    </row>
    <row r="23" spans="2:9" x14ac:dyDescent="0.25">
      <c r="B23" s="21"/>
      <c r="C23" s="193"/>
      <c r="D23" s="194"/>
      <c r="E23" s="195"/>
      <c r="F23" s="193"/>
      <c r="G23" s="194"/>
      <c r="H23" s="193"/>
      <c r="I23" s="195"/>
    </row>
    <row r="24" spans="2:9" x14ac:dyDescent="0.25">
      <c r="B24" s="21"/>
      <c r="C24" s="193"/>
      <c r="D24" s="194"/>
      <c r="E24" s="195"/>
      <c r="F24" s="193"/>
      <c r="G24" s="194"/>
      <c r="H24" s="193"/>
      <c r="I24" s="195"/>
    </row>
    <row r="25" spans="2:9" x14ac:dyDescent="0.25">
      <c r="B25" s="21"/>
      <c r="C25" s="193"/>
      <c r="D25" s="194"/>
      <c r="E25" s="195"/>
      <c r="F25" s="193"/>
      <c r="G25" s="194"/>
      <c r="H25" s="193"/>
      <c r="I25" s="195"/>
    </row>
    <row r="26" spans="2:9" x14ac:dyDescent="0.25">
      <c r="B26" s="21"/>
      <c r="C26" s="193"/>
      <c r="D26" s="194"/>
      <c r="E26" s="195"/>
      <c r="F26" s="193"/>
      <c r="G26" s="194"/>
      <c r="H26" s="193"/>
      <c r="I26" s="195"/>
    </row>
    <row r="27" spans="2:9" ht="15.75" thickBot="1" x14ac:dyDescent="0.3">
      <c r="B27" s="21"/>
      <c r="C27" s="196"/>
      <c r="D27" s="197"/>
      <c r="E27" s="198"/>
      <c r="F27" s="193"/>
      <c r="G27" s="194"/>
      <c r="H27" s="196"/>
      <c r="I27" s="198"/>
    </row>
    <row r="28" spans="2:9" ht="15.75" thickBot="1" x14ac:dyDescent="0.3">
      <c r="B28" s="22" t="s">
        <v>34</v>
      </c>
      <c r="C28" s="23">
        <f>SUM(H14:H27)</f>
        <v>150</v>
      </c>
      <c r="D28" s="22" t="s">
        <v>35</v>
      </c>
      <c r="E28" s="37">
        <v>0.21</v>
      </c>
      <c r="F28" s="24">
        <f>C28*0.21</f>
        <v>31.5</v>
      </c>
      <c r="G28" s="25"/>
      <c r="H28" s="26" t="s">
        <v>36</v>
      </c>
      <c r="I28" s="27">
        <f>C28+(C28*E28)</f>
        <v>181.5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topLeftCell="A10" workbookViewId="0">
      <selection activeCell="A35" sqref="A35"/>
    </sheetView>
  </sheetViews>
  <sheetFormatPr baseColWidth="10" defaultRowHeight="15" x14ac:dyDescent="0.25"/>
  <sheetData>
    <row r="1" spans="2:9" x14ac:dyDescent="0.25">
      <c r="B1" s="11"/>
      <c r="C1" s="12"/>
      <c r="D1" s="12"/>
      <c r="E1" s="12"/>
      <c r="F1" s="12"/>
      <c r="G1" s="12"/>
      <c r="H1" s="12"/>
      <c r="I1" s="13"/>
    </row>
    <row r="2" spans="2:9" x14ac:dyDescent="0.25">
      <c r="B2" s="14"/>
      <c r="C2" s="15"/>
      <c r="D2" s="15"/>
      <c r="E2" s="15"/>
      <c r="F2" s="15"/>
      <c r="G2" s="15"/>
      <c r="H2" s="15"/>
      <c r="I2" s="16"/>
    </row>
    <row r="3" spans="2:9" x14ac:dyDescent="0.25">
      <c r="B3" s="14"/>
      <c r="C3" s="15"/>
      <c r="D3" s="15"/>
      <c r="E3" s="15"/>
      <c r="F3" s="15"/>
      <c r="G3" s="15"/>
      <c r="H3" s="15"/>
      <c r="I3" s="16"/>
    </row>
    <row r="4" spans="2:9" x14ac:dyDescent="0.25">
      <c r="B4" s="14"/>
      <c r="C4" s="15"/>
      <c r="D4" s="15"/>
      <c r="E4" s="15"/>
      <c r="F4" s="15"/>
      <c r="G4" s="15"/>
      <c r="H4" s="15"/>
      <c r="I4" s="16"/>
    </row>
    <row r="5" spans="2:9" x14ac:dyDescent="0.25">
      <c r="B5" s="14"/>
      <c r="C5" s="15"/>
      <c r="D5" s="15"/>
      <c r="E5" s="15"/>
      <c r="F5" s="15"/>
      <c r="G5" s="17" t="s">
        <v>25</v>
      </c>
      <c r="H5" s="18">
        <f ca="1" xml:space="preserve"> TODAY()</f>
        <v>43278</v>
      </c>
      <c r="I5" s="16"/>
    </row>
    <row r="6" spans="2:9" x14ac:dyDescent="0.25">
      <c r="B6" s="14"/>
      <c r="C6" s="15"/>
      <c r="D6" s="15"/>
      <c r="E6" s="15"/>
      <c r="F6" s="15"/>
      <c r="G6" s="15"/>
      <c r="H6" s="15"/>
      <c r="I6" s="16"/>
    </row>
    <row r="7" spans="2:9" x14ac:dyDescent="0.25">
      <c r="B7" s="14"/>
      <c r="C7" s="15"/>
      <c r="D7" s="15"/>
      <c r="E7" s="15"/>
      <c r="F7" s="15"/>
      <c r="G7" s="15"/>
      <c r="H7" s="15"/>
      <c r="I7" s="16"/>
    </row>
    <row r="8" spans="2:9" x14ac:dyDescent="0.25">
      <c r="B8" s="14"/>
      <c r="C8" s="15"/>
      <c r="D8" s="15"/>
      <c r="E8" s="15"/>
      <c r="F8" s="15"/>
      <c r="G8" s="15"/>
      <c r="H8" s="15"/>
      <c r="I8" s="16"/>
    </row>
    <row r="9" spans="2:9" x14ac:dyDescent="0.25">
      <c r="B9" s="14"/>
      <c r="C9" s="15"/>
      <c r="D9" s="15"/>
      <c r="E9" s="15"/>
      <c r="F9" s="15"/>
      <c r="G9" s="15"/>
      <c r="H9" s="15"/>
      <c r="I9" s="16"/>
    </row>
    <row r="10" spans="2:9" x14ac:dyDescent="0.25">
      <c r="B10" s="14"/>
      <c r="C10" s="15"/>
      <c r="D10" s="15"/>
      <c r="E10" s="15"/>
      <c r="F10" s="15"/>
      <c r="G10" s="15"/>
      <c r="H10" s="15"/>
      <c r="I10" s="16"/>
    </row>
    <row r="11" spans="2:9" ht="15.75" thickBot="1" x14ac:dyDescent="0.3">
      <c r="B11" s="14"/>
      <c r="C11" s="15"/>
      <c r="D11" s="15"/>
      <c r="E11" s="15"/>
      <c r="F11" s="15"/>
      <c r="G11" s="15"/>
      <c r="H11" s="15"/>
      <c r="I11" s="16"/>
    </row>
    <row r="12" spans="2:9" ht="15.75" thickBot="1" x14ac:dyDescent="0.3">
      <c r="B12" s="19" t="s">
        <v>26</v>
      </c>
      <c r="C12" s="187" t="s">
        <v>27</v>
      </c>
      <c r="D12" s="188"/>
      <c r="E12" s="189"/>
      <c r="F12" s="187" t="s">
        <v>28</v>
      </c>
      <c r="G12" s="189"/>
      <c r="H12" s="187" t="s">
        <v>29</v>
      </c>
      <c r="I12" s="189"/>
    </row>
    <row r="13" spans="2:9" x14ac:dyDescent="0.25">
      <c r="B13" s="20">
        <v>100</v>
      </c>
      <c r="C13" s="190" t="s">
        <v>58</v>
      </c>
      <c r="D13" s="191"/>
      <c r="E13" s="192"/>
      <c r="F13" s="190">
        <v>12.5</v>
      </c>
      <c r="G13" s="191"/>
      <c r="H13" s="190">
        <f>B13*F13</f>
        <v>1250</v>
      </c>
      <c r="I13" s="192"/>
    </row>
    <row r="14" spans="2:9" x14ac:dyDescent="0.25">
      <c r="B14" s="21">
        <v>250</v>
      </c>
      <c r="C14" s="193" t="s">
        <v>59</v>
      </c>
      <c r="D14" s="194"/>
      <c r="E14" s="195"/>
      <c r="F14" s="193">
        <v>50</v>
      </c>
      <c r="G14" s="194"/>
      <c r="H14" s="193">
        <f>B14*F14</f>
        <v>12500</v>
      </c>
      <c r="I14" s="195"/>
    </row>
    <row r="15" spans="2:9" x14ac:dyDescent="0.25">
      <c r="B15" s="21">
        <v>70</v>
      </c>
      <c r="C15" s="193" t="s">
        <v>60</v>
      </c>
      <c r="D15" s="194"/>
      <c r="E15" s="195"/>
      <c r="F15" s="193">
        <v>5</v>
      </c>
      <c r="G15" s="194"/>
      <c r="H15" s="193">
        <f>B15*F15</f>
        <v>350</v>
      </c>
      <c r="I15" s="195"/>
    </row>
    <row r="16" spans="2:9" x14ac:dyDescent="0.25">
      <c r="B16" s="21">
        <v>80</v>
      </c>
      <c r="C16" s="193" t="s">
        <v>61</v>
      </c>
      <c r="D16" s="194"/>
      <c r="E16" s="195"/>
      <c r="F16" s="193">
        <v>5.5</v>
      </c>
      <c r="G16" s="194"/>
      <c r="H16" s="193">
        <f>B16*F16</f>
        <v>440</v>
      </c>
      <c r="I16" s="195"/>
    </row>
    <row r="17" spans="2:9" x14ac:dyDescent="0.25">
      <c r="B17" s="21">
        <v>70</v>
      </c>
      <c r="C17" s="193" t="s">
        <v>62</v>
      </c>
      <c r="D17" s="194"/>
      <c r="E17" s="195"/>
      <c r="F17" s="193">
        <v>6.5</v>
      </c>
      <c r="G17" s="194"/>
      <c r="H17" s="193">
        <f>B17*F17</f>
        <v>455</v>
      </c>
      <c r="I17" s="195"/>
    </row>
    <row r="18" spans="2:9" x14ac:dyDescent="0.25">
      <c r="B18" s="21"/>
      <c r="C18" s="193"/>
      <c r="D18" s="194"/>
      <c r="E18" s="195"/>
      <c r="F18" s="193"/>
      <c r="G18" s="194"/>
      <c r="H18" s="193"/>
      <c r="I18" s="195"/>
    </row>
    <row r="19" spans="2:9" x14ac:dyDescent="0.25">
      <c r="B19" s="21"/>
      <c r="C19" s="193"/>
      <c r="D19" s="194"/>
      <c r="E19" s="195"/>
      <c r="F19" s="193"/>
      <c r="G19" s="194"/>
      <c r="H19" s="193"/>
      <c r="I19" s="195"/>
    </row>
    <row r="20" spans="2:9" x14ac:dyDescent="0.25">
      <c r="B20" s="21"/>
      <c r="C20" s="193"/>
      <c r="D20" s="194"/>
      <c r="E20" s="195"/>
      <c r="F20" s="193"/>
      <c r="G20" s="194"/>
      <c r="H20" s="193"/>
      <c r="I20" s="195"/>
    </row>
    <row r="21" spans="2:9" x14ac:dyDescent="0.25">
      <c r="B21" s="21"/>
      <c r="C21" s="193"/>
      <c r="D21" s="194"/>
      <c r="E21" s="195"/>
      <c r="F21" s="193"/>
      <c r="G21" s="194"/>
      <c r="H21" s="193"/>
      <c r="I21" s="195"/>
    </row>
    <row r="22" spans="2:9" x14ac:dyDescent="0.25">
      <c r="B22" s="21"/>
      <c r="C22" s="193"/>
      <c r="D22" s="194"/>
      <c r="E22" s="195"/>
      <c r="F22" s="193"/>
      <c r="G22" s="194"/>
      <c r="H22" s="193"/>
      <c r="I22" s="195"/>
    </row>
    <row r="23" spans="2:9" x14ac:dyDescent="0.25">
      <c r="B23" s="21"/>
      <c r="C23" s="193"/>
      <c r="D23" s="194"/>
      <c r="E23" s="195"/>
      <c r="F23" s="193"/>
      <c r="G23" s="194"/>
      <c r="H23" s="193"/>
      <c r="I23" s="195"/>
    </row>
    <row r="24" spans="2:9" x14ac:dyDescent="0.25">
      <c r="B24" s="21"/>
      <c r="C24" s="193"/>
      <c r="D24" s="194"/>
      <c r="E24" s="195"/>
      <c r="F24" s="193"/>
      <c r="G24" s="194"/>
      <c r="H24" s="193"/>
      <c r="I24" s="195"/>
    </row>
    <row r="25" spans="2:9" x14ac:dyDescent="0.25">
      <c r="B25" s="21"/>
      <c r="C25" s="193"/>
      <c r="D25" s="194"/>
      <c r="E25" s="195"/>
      <c r="F25" s="193"/>
      <c r="G25" s="194"/>
      <c r="H25" s="193"/>
      <c r="I25" s="195"/>
    </row>
    <row r="26" spans="2:9" ht="15.75" thickBot="1" x14ac:dyDescent="0.3">
      <c r="B26" s="21"/>
      <c r="C26" s="196"/>
      <c r="D26" s="197"/>
      <c r="E26" s="198"/>
      <c r="F26" s="193"/>
      <c r="G26" s="194"/>
      <c r="H26" s="196"/>
      <c r="I26" s="198"/>
    </row>
    <row r="27" spans="2:9" ht="15.75" thickBot="1" x14ac:dyDescent="0.3">
      <c r="B27" s="22" t="s">
        <v>34</v>
      </c>
      <c r="C27" s="23">
        <f>SUM(H13:H26)</f>
        <v>14995</v>
      </c>
      <c r="D27" s="22"/>
      <c r="E27" s="23"/>
      <c r="F27" s="24"/>
      <c r="G27" s="25"/>
      <c r="H27" s="26" t="s">
        <v>36</v>
      </c>
      <c r="I27" s="27">
        <f>SUM(C27,E27,G27)</f>
        <v>14995</v>
      </c>
    </row>
    <row r="28" spans="2:9" x14ac:dyDescent="0.25">
      <c r="B28" s="14"/>
      <c r="C28" s="15"/>
      <c r="D28" s="15"/>
      <c r="E28" s="15"/>
      <c r="F28" s="15"/>
      <c r="G28" s="17" t="s">
        <v>63</v>
      </c>
      <c r="H28" s="17"/>
      <c r="I28" s="28"/>
    </row>
    <row r="29" spans="2:9" x14ac:dyDescent="0.25">
      <c r="B29" s="14"/>
      <c r="C29" s="15"/>
      <c r="D29" s="15"/>
      <c r="E29" s="15"/>
      <c r="F29" s="15"/>
      <c r="G29" s="17" t="s">
        <v>64</v>
      </c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7" t="s">
        <v>65</v>
      </c>
      <c r="H31" s="15"/>
      <c r="I31" s="16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ht="15.75" thickBot="1" x14ac:dyDescent="0.3">
      <c r="B33" s="29"/>
      <c r="C33" s="30"/>
      <c r="D33" s="30"/>
      <c r="E33" s="30"/>
      <c r="F33" s="30"/>
      <c r="G33" s="30"/>
      <c r="H33" s="30"/>
      <c r="I33" s="31"/>
    </row>
  </sheetData>
  <mergeCells count="45">
    <mergeCell ref="C26:E26"/>
    <mergeCell ref="F26:G26"/>
    <mergeCell ref="H26:I26"/>
    <mergeCell ref="C24:E24"/>
    <mergeCell ref="F24:G24"/>
    <mergeCell ref="H24:I24"/>
    <mergeCell ref="C25:E25"/>
    <mergeCell ref="F25:G25"/>
    <mergeCell ref="H25:I25"/>
    <mergeCell ref="C22:E22"/>
    <mergeCell ref="F22:G22"/>
    <mergeCell ref="H22:I22"/>
    <mergeCell ref="C23:E23"/>
    <mergeCell ref="F23:G23"/>
    <mergeCell ref="H23:I23"/>
    <mergeCell ref="C20:E20"/>
    <mergeCell ref="F20:G20"/>
    <mergeCell ref="H20:I20"/>
    <mergeCell ref="C21:E21"/>
    <mergeCell ref="F21:G21"/>
    <mergeCell ref="H21:I21"/>
    <mergeCell ref="C18:E18"/>
    <mergeCell ref="F18:G18"/>
    <mergeCell ref="H18:I18"/>
    <mergeCell ref="C19:E19"/>
    <mergeCell ref="F19:G19"/>
    <mergeCell ref="H19:I19"/>
    <mergeCell ref="C16:E16"/>
    <mergeCell ref="F16:G16"/>
    <mergeCell ref="H16:I16"/>
    <mergeCell ref="C17:E17"/>
    <mergeCell ref="F17:G17"/>
    <mergeCell ref="H17:I17"/>
    <mergeCell ref="C14:E14"/>
    <mergeCell ref="F14:G14"/>
    <mergeCell ref="H14:I14"/>
    <mergeCell ref="C15:E15"/>
    <mergeCell ref="F15:G15"/>
    <mergeCell ref="H15:I15"/>
    <mergeCell ref="C12:E12"/>
    <mergeCell ref="F12:G12"/>
    <mergeCell ref="H12:I12"/>
    <mergeCell ref="C13:E13"/>
    <mergeCell ref="F13:G13"/>
    <mergeCell ref="H13:I1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workbookViewId="0">
      <selection activeCell="J27" sqref="J27"/>
    </sheetView>
  </sheetViews>
  <sheetFormatPr baseColWidth="10" defaultRowHeight="15" x14ac:dyDescent="0.25"/>
  <sheetData>
    <row r="1" spans="2:11" ht="15.75" thickBot="1" x14ac:dyDescent="0.3"/>
    <row r="2" spans="2:11" x14ac:dyDescent="0.25">
      <c r="B2" s="11"/>
      <c r="C2" s="12"/>
      <c r="D2" s="12"/>
      <c r="E2" s="12"/>
      <c r="F2" s="12"/>
      <c r="G2" s="12"/>
      <c r="H2" s="12"/>
      <c r="I2" s="13"/>
      <c r="K2" s="1" t="s">
        <v>66</v>
      </c>
    </row>
    <row r="3" spans="2:11" x14ac:dyDescent="0.25">
      <c r="B3" s="14"/>
      <c r="C3" s="15"/>
      <c r="D3" s="15"/>
      <c r="E3" s="15"/>
      <c r="F3" s="15"/>
      <c r="G3" s="15"/>
      <c r="H3" s="15"/>
      <c r="I3" s="16"/>
    </row>
    <row r="4" spans="2:11" x14ac:dyDescent="0.25">
      <c r="B4" s="14"/>
      <c r="C4" s="15"/>
      <c r="D4" s="15"/>
      <c r="E4" s="15"/>
      <c r="F4" s="15"/>
      <c r="G4" s="15"/>
      <c r="H4" s="15"/>
      <c r="I4" s="16"/>
    </row>
    <row r="5" spans="2:11" x14ac:dyDescent="0.25">
      <c r="B5" s="14"/>
      <c r="C5" s="15"/>
      <c r="D5" s="15"/>
      <c r="E5" s="15"/>
      <c r="F5" s="15"/>
      <c r="G5" s="15"/>
      <c r="H5" s="15"/>
      <c r="I5" s="16"/>
    </row>
    <row r="6" spans="2:11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43278</v>
      </c>
      <c r="I6" s="16"/>
    </row>
    <row r="7" spans="2:11" x14ac:dyDescent="0.25">
      <c r="B7" s="14"/>
      <c r="C7" s="15"/>
      <c r="D7" s="15"/>
      <c r="E7" s="15"/>
      <c r="F7" s="15"/>
      <c r="G7" s="15"/>
      <c r="H7" s="15"/>
      <c r="I7" s="16"/>
    </row>
    <row r="8" spans="2:11" x14ac:dyDescent="0.25">
      <c r="B8" s="14"/>
      <c r="C8" s="15"/>
      <c r="D8" s="15"/>
      <c r="E8" s="15"/>
      <c r="F8" s="15"/>
      <c r="G8" s="15"/>
      <c r="H8" s="15"/>
      <c r="I8" s="16"/>
    </row>
    <row r="9" spans="2:11" x14ac:dyDescent="0.25">
      <c r="B9" s="14"/>
      <c r="C9" s="15"/>
      <c r="D9" s="15"/>
      <c r="E9" s="15"/>
      <c r="F9" s="15"/>
      <c r="G9" s="15"/>
      <c r="H9" s="15"/>
      <c r="I9" s="16"/>
    </row>
    <row r="10" spans="2:11" x14ac:dyDescent="0.25">
      <c r="B10" s="14"/>
      <c r="C10" s="15"/>
      <c r="D10" s="15"/>
      <c r="E10" s="15"/>
      <c r="F10" s="15"/>
      <c r="G10" s="15"/>
      <c r="H10" s="15"/>
      <c r="I10" s="16"/>
    </row>
    <row r="11" spans="2:11" x14ac:dyDescent="0.25">
      <c r="B11" s="14"/>
      <c r="C11" s="15"/>
      <c r="D11" s="15"/>
      <c r="E11" s="15"/>
      <c r="F11" s="15"/>
      <c r="G11" s="15"/>
      <c r="H11" s="15"/>
      <c r="I11" s="16"/>
    </row>
    <row r="12" spans="2:11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1" ht="15.75" thickBot="1" x14ac:dyDescent="0.3">
      <c r="B13" s="19" t="s">
        <v>26</v>
      </c>
      <c r="C13" s="187" t="s">
        <v>27</v>
      </c>
      <c r="D13" s="188"/>
      <c r="E13" s="189"/>
      <c r="F13" s="187" t="s">
        <v>28</v>
      </c>
      <c r="G13" s="189"/>
      <c r="H13" s="187" t="s">
        <v>29</v>
      </c>
      <c r="I13" s="189"/>
    </row>
    <row r="14" spans="2:11" x14ac:dyDescent="0.25">
      <c r="B14" s="20">
        <v>100</v>
      </c>
      <c r="C14" s="190" t="s">
        <v>58</v>
      </c>
      <c r="D14" s="191"/>
      <c r="E14" s="192"/>
      <c r="F14" s="190">
        <v>12.5</v>
      </c>
      <c r="G14" s="191"/>
      <c r="H14" s="190">
        <f>B14*F14</f>
        <v>1250</v>
      </c>
      <c r="I14" s="192"/>
    </row>
    <row r="15" spans="2:11" x14ac:dyDescent="0.25">
      <c r="B15" s="21">
        <v>250</v>
      </c>
      <c r="C15" s="193" t="s">
        <v>59</v>
      </c>
      <c r="D15" s="194"/>
      <c r="E15" s="195"/>
      <c r="F15" s="193">
        <v>50</v>
      </c>
      <c r="G15" s="194"/>
      <c r="H15" s="193">
        <f>B15*F15</f>
        <v>12500</v>
      </c>
      <c r="I15" s="195"/>
    </row>
    <row r="16" spans="2:11" x14ac:dyDescent="0.25">
      <c r="B16" s="21">
        <v>70</v>
      </c>
      <c r="C16" s="193" t="s">
        <v>60</v>
      </c>
      <c r="D16" s="194"/>
      <c r="E16" s="195"/>
      <c r="F16" s="193">
        <v>5</v>
      </c>
      <c r="G16" s="194"/>
      <c r="H16" s="193">
        <f>B16*F16</f>
        <v>350</v>
      </c>
      <c r="I16" s="195"/>
    </row>
    <row r="17" spans="2:9" x14ac:dyDescent="0.25">
      <c r="B17" s="21">
        <v>80</v>
      </c>
      <c r="C17" s="193" t="s">
        <v>61</v>
      </c>
      <c r="D17" s="194"/>
      <c r="E17" s="195"/>
      <c r="F17" s="193">
        <v>5.5</v>
      </c>
      <c r="G17" s="194"/>
      <c r="H17" s="193">
        <f>B17*F17</f>
        <v>440</v>
      </c>
      <c r="I17" s="195"/>
    </row>
    <row r="18" spans="2:9" x14ac:dyDescent="0.25">
      <c r="B18" s="21">
        <v>70</v>
      </c>
      <c r="C18" s="193" t="s">
        <v>62</v>
      </c>
      <c r="D18" s="194"/>
      <c r="E18" s="195"/>
      <c r="F18" s="193">
        <v>6.5</v>
      </c>
      <c r="G18" s="194"/>
      <c r="H18" s="193">
        <f>B18*F18</f>
        <v>455</v>
      </c>
      <c r="I18" s="195"/>
    </row>
    <row r="19" spans="2:9" x14ac:dyDescent="0.25">
      <c r="B19" s="21"/>
      <c r="C19" s="193"/>
      <c r="D19" s="194"/>
      <c r="E19" s="195"/>
      <c r="F19" s="193"/>
      <c r="G19" s="194"/>
      <c r="H19" s="193"/>
      <c r="I19" s="195"/>
    </row>
    <row r="20" spans="2:9" x14ac:dyDescent="0.25">
      <c r="B20" s="21"/>
      <c r="C20" s="193"/>
      <c r="D20" s="194"/>
      <c r="E20" s="195"/>
      <c r="F20" s="193"/>
      <c r="G20" s="194"/>
      <c r="H20" s="193"/>
      <c r="I20" s="195"/>
    </row>
    <row r="21" spans="2:9" x14ac:dyDescent="0.25">
      <c r="B21" s="21"/>
      <c r="C21" s="193"/>
      <c r="D21" s="194"/>
      <c r="E21" s="195"/>
      <c r="F21" s="193"/>
      <c r="G21" s="194"/>
      <c r="H21" s="193"/>
      <c r="I21" s="195"/>
    </row>
    <row r="22" spans="2:9" x14ac:dyDescent="0.25">
      <c r="B22" s="21"/>
      <c r="C22" s="193"/>
      <c r="D22" s="194"/>
      <c r="E22" s="195"/>
      <c r="F22" s="193"/>
      <c r="G22" s="194"/>
      <c r="H22" s="193"/>
      <c r="I22" s="195"/>
    </row>
    <row r="23" spans="2:9" x14ac:dyDescent="0.25">
      <c r="B23" s="21"/>
      <c r="C23" s="193"/>
      <c r="D23" s="194"/>
      <c r="E23" s="195"/>
      <c r="F23" s="193"/>
      <c r="G23" s="194"/>
      <c r="H23" s="193"/>
      <c r="I23" s="195"/>
    </row>
    <row r="24" spans="2:9" x14ac:dyDescent="0.25">
      <c r="B24" s="21"/>
      <c r="C24" s="193"/>
      <c r="D24" s="194"/>
      <c r="E24" s="195"/>
      <c r="F24" s="193"/>
      <c r="G24" s="194"/>
      <c r="H24" s="193"/>
      <c r="I24" s="195"/>
    </row>
    <row r="25" spans="2:9" x14ac:dyDescent="0.25">
      <c r="B25" s="21"/>
      <c r="C25" s="193"/>
      <c r="D25" s="194"/>
      <c r="E25" s="195"/>
      <c r="F25" s="193"/>
      <c r="G25" s="194"/>
      <c r="H25" s="193"/>
      <c r="I25" s="195"/>
    </row>
    <row r="26" spans="2:9" x14ac:dyDescent="0.25">
      <c r="B26" s="21"/>
      <c r="C26" s="193"/>
      <c r="D26" s="194"/>
      <c r="E26" s="195"/>
      <c r="F26" s="193"/>
      <c r="G26" s="194"/>
      <c r="H26" s="193"/>
      <c r="I26" s="195"/>
    </row>
    <row r="27" spans="2:9" ht="15.75" thickBot="1" x14ac:dyDescent="0.3">
      <c r="B27" s="21"/>
      <c r="C27" s="196"/>
      <c r="D27" s="197"/>
      <c r="E27" s="198"/>
      <c r="F27" s="193"/>
      <c r="G27" s="194"/>
      <c r="H27" s="196"/>
      <c r="I27" s="198"/>
    </row>
    <row r="28" spans="2:9" ht="15.75" thickBot="1" x14ac:dyDescent="0.3">
      <c r="B28" s="22" t="s">
        <v>34</v>
      </c>
      <c r="C28" s="23">
        <f>SUM(H14:H27)</f>
        <v>14995</v>
      </c>
      <c r="D28" s="22"/>
      <c r="E28" s="23"/>
      <c r="F28" s="24"/>
      <c r="G28" s="25"/>
      <c r="H28" s="26" t="s">
        <v>36</v>
      </c>
      <c r="I28" s="27">
        <f>SUM(C28,E28,G28)</f>
        <v>14995</v>
      </c>
    </row>
    <row r="29" spans="2:9" x14ac:dyDescent="0.25">
      <c r="B29" s="14"/>
      <c r="C29" s="15"/>
      <c r="D29" s="15"/>
      <c r="E29" s="15"/>
      <c r="F29" s="15"/>
      <c r="G29" s="17" t="s">
        <v>63</v>
      </c>
      <c r="H29" s="17"/>
      <c r="I29" s="28"/>
    </row>
    <row r="30" spans="2:9" x14ac:dyDescent="0.25">
      <c r="B30" s="14"/>
      <c r="C30" s="15"/>
      <c r="D30" s="15"/>
      <c r="E30" s="15"/>
      <c r="F30" s="15"/>
      <c r="G30" s="17" t="s">
        <v>64</v>
      </c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7" t="s">
        <v>65</v>
      </c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"/>
  <sheetViews>
    <sheetView workbookViewId="0">
      <selection activeCell="A10" sqref="A10"/>
    </sheetView>
  </sheetViews>
  <sheetFormatPr baseColWidth="10" defaultRowHeight="15" x14ac:dyDescent="0.25"/>
  <sheetData>
    <row r="1" spans="2:7" ht="15.75" thickBot="1" x14ac:dyDescent="0.3"/>
    <row r="2" spans="2:7" x14ac:dyDescent="0.25">
      <c r="B2" s="213" t="s">
        <v>67</v>
      </c>
      <c r="C2" s="214"/>
      <c r="D2" s="214"/>
      <c r="E2" s="214"/>
      <c r="F2" s="214"/>
      <c r="G2" s="215"/>
    </row>
    <row r="3" spans="2:7" x14ac:dyDescent="0.25">
      <c r="B3" s="216"/>
      <c r="C3" s="217"/>
      <c r="D3" s="217"/>
      <c r="E3" s="217"/>
      <c r="F3" s="217"/>
      <c r="G3" s="218"/>
    </row>
    <row r="4" spans="2:7" ht="15.75" thickBot="1" x14ac:dyDescent="0.3">
      <c r="B4" s="219"/>
      <c r="C4" s="220"/>
      <c r="D4" s="220"/>
      <c r="E4" s="220"/>
      <c r="F4" s="220"/>
      <c r="G4" s="221"/>
    </row>
    <row r="5" spans="2:7" x14ac:dyDescent="0.25">
      <c r="B5" s="204" t="s">
        <v>68</v>
      </c>
      <c r="C5" s="205"/>
      <c r="D5" s="205"/>
      <c r="E5" s="205"/>
      <c r="F5" s="205"/>
      <c r="G5" s="206"/>
    </row>
    <row r="6" spans="2:7" x14ac:dyDescent="0.25">
      <c r="B6" s="207"/>
      <c r="C6" s="208"/>
      <c r="D6" s="208"/>
      <c r="E6" s="208"/>
      <c r="F6" s="208"/>
      <c r="G6" s="209"/>
    </row>
    <row r="7" spans="2:7" x14ac:dyDescent="0.25">
      <c r="B7" s="207"/>
      <c r="C7" s="208"/>
      <c r="D7" s="208"/>
      <c r="E7" s="208"/>
      <c r="F7" s="208"/>
      <c r="G7" s="209"/>
    </row>
    <row r="8" spans="2:7" x14ac:dyDescent="0.25">
      <c r="B8" s="207"/>
      <c r="C8" s="208"/>
      <c r="D8" s="208"/>
      <c r="E8" s="208"/>
      <c r="F8" s="208"/>
      <c r="G8" s="209"/>
    </row>
    <row r="9" spans="2:7" ht="15.75" thickBot="1" x14ac:dyDescent="0.3">
      <c r="B9" s="210"/>
      <c r="C9" s="211"/>
      <c r="D9" s="211"/>
      <c r="E9" s="211"/>
      <c r="F9" s="211"/>
      <c r="G9" s="212"/>
    </row>
    <row r="10" spans="2:7" x14ac:dyDescent="0.25">
      <c r="B10" s="222" t="s">
        <v>69</v>
      </c>
      <c r="C10" s="223"/>
      <c r="D10" s="223"/>
      <c r="E10" s="223"/>
      <c r="F10" s="223"/>
      <c r="G10" s="224"/>
    </row>
    <row r="11" spans="2:7" x14ac:dyDescent="0.25">
      <c r="B11" s="225"/>
      <c r="C11" s="226"/>
      <c r="D11" s="226"/>
      <c r="E11" s="226"/>
      <c r="F11" s="226"/>
      <c r="G11" s="227"/>
    </row>
    <row r="12" spans="2:7" ht="15.75" thickBot="1" x14ac:dyDescent="0.3">
      <c r="B12" s="228"/>
      <c r="C12" s="229"/>
      <c r="D12" s="229"/>
      <c r="E12" s="229"/>
      <c r="F12" s="229"/>
      <c r="G12" s="230"/>
    </row>
    <row r="13" spans="2:7" x14ac:dyDescent="0.25">
      <c r="B13" s="38"/>
      <c r="C13" s="39"/>
      <c r="D13" s="39"/>
      <c r="E13" s="39"/>
      <c r="F13" s="39"/>
      <c r="G13" s="40"/>
    </row>
    <row r="14" spans="2:7" x14ac:dyDescent="0.25">
      <c r="B14" s="41"/>
      <c r="C14" s="42"/>
      <c r="D14" s="42"/>
      <c r="E14" s="42"/>
      <c r="F14" s="42"/>
      <c r="G14" s="43"/>
    </row>
    <row r="15" spans="2:7" ht="15.75" thickBot="1" x14ac:dyDescent="0.3">
      <c r="B15" s="44" t="s">
        <v>25</v>
      </c>
      <c r="C15" s="45">
        <f ca="1">TODAY()</f>
        <v>43278</v>
      </c>
      <c r="D15" s="46"/>
      <c r="E15" s="46"/>
      <c r="F15" s="46"/>
      <c r="G15" s="47"/>
    </row>
    <row r="16" spans="2:7" x14ac:dyDescent="0.25">
      <c r="B16" s="222" t="s">
        <v>70</v>
      </c>
      <c r="C16" s="223"/>
      <c r="D16" s="223"/>
      <c r="E16" s="223"/>
      <c r="F16" s="223"/>
      <c r="G16" s="224"/>
    </row>
    <row r="17" spans="2:7" x14ac:dyDescent="0.25">
      <c r="B17" s="225"/>
      <c r="C17" s="226"/>
      <c r="D17" s="226"/>
      <c r="E17" s="226"/>
      <c r="F17" s="226"/>
      <c r="G17" s="227"/>
    </row>
    <row r="18" spans="2:7" ht="15.75" thickBot="1" x14ac:dyDescent="0.3">
      <c r="B18" s="228"/>
      <c r="C18" s="229"/>
      <c r="D18" s="229"/>
      <c r="E18" s="229"/>
      <c r="F18" s="229"/>
      <c r="G18" s="230"/>
    </row>
    <row r="19" spans="2:7" x14ac:dyDescent="0.25">
      <c r="B19" s="204" t="s">
        <v>71</v>
      </c>
      <c r="C19" s="205"/>
      <c r="D19" s="205"/>
      <c r="E19" s="205"/>
      <c r="F19" s="205"/>
      <c r="G19" s="206"/>
    </row>
    <row r="20" spans="2:7" x14ac:dyDescent="0.25">
      <c r="B20" s="207"/>
      <c r="C20" s="208"/>
      <c r="D20" s="208"/>
      <c r="E20" s="208"/>
      <c r="F20" s="208"/>
      <c r="G20" s="209"/>
    </row>
    <row r="21" spans="2:7" ht="15.75" thickBot="1" x14ac:dyDescent="0.3">
      <c r="B21" s="210"/>
      <c r="C21" s="211"/>
      <c r="D21" s="211"/>
      <c r="E21" s="211"/>
      <c r="F21" s="211"/>
      <c r="G21" s="212"/>
    </row>
    <row r="22" spans="2:7" x14ac:dyDescent="0.25">
      <c r="B22" s="38"/>
      <c r="C22" s="39"/>
      <c r="D22" s="39"/>
      <c r="E22" s="39"/>
      <c r="F22" s="39"/>
      <c r="G22" s="40"/>
    </row>
    <row r="23" spans="2:7" x14ac:dyDescent="0.25">
      <c r="B23" s="41"/>
      <c r="C23" s="42"/>
      <c r="D23" s="42"/>
      <c r="E23" s="42"/>
      <c r="F23" s="42"/>
      <c r="G23" s="43"/>
    </row>
    <row r="24" spans="2:7" ht="15.75" thickBot="1" x14ac:dyDescent="0.3">
      <c r="B24" s="44" t="s">
        <v>72</v>
      </c>
      <c r="C24" s="46"/>
      <c r="D24" s="48" t="s">
        <v>73</v>
      </c>
      <c r="E24" s="46"/>
      <c r="F24" s="48" t="s">
        <v>74</v>
      </c>
      <c r="G24" s="47"/>
    </row>
    <row r="25" spans="2:7" x14ac:dyDescent="0.25">
      <c r="B25" s="204" t="s">
        <v>75</v>
      </c>
      <c r="C25" s="205"/>
      <c r="D25" s="205"/>
      <c r="E25" s="205"/>
      <c r="F25" s="205"/>
      <c r="G25" s="206"/>
    </row>
    <row r="26" spans="2:7" ht="15.75" thickBot="1" x14ac:dyDescent="0.3">
      <c r="B26" s="210"/>
      <c r="C26" s="211"/>
      <c r="D26" s="211"/>
      <c r="E26" s="211"/>
      <c r="F26" s="211"/>
      <c r="G26" s="212"/>
    </row>
    <row r="27" spans="2:7" x14ac:dyDescent="0.25">
      <c r="B27" s="204" t="s">
        <v>76</v>
      </c>
      <c r="C27" s="205"/>
      <c r="D27" s="205"/>
      <c r="E27" s="205"/>
      <c r="F27" s="205"/>
      <c r="G27" s="206"/>
    </row>
    <row r="28" spans="2:7" x14ac:dyDescent="0.25">
      <c r="B28" s="207"/>
      <c r="C28" s="208"/>
      <c r="D28" s="208"/>
      <c r="E28" s="208"/>
      <c r="F28" s="208"/>
      <c r="G28" s="209"/>
    </row>
    <row r="29" spans="2:7" ht="15.75" thickBot="1" x14ac:dyDescent="0.3">
      <c r="B29" s="210"/>
      <c r="C29" s="211"/>
      <c r="D29" s="211"/>
      <c r="E29" s="211"/>
      <c r="F29" s="211"/>
      <c r="G29" s="212"/>
    </row>
  </sheetData>
  <mergeCells count="7">
    <mergeCell ref="B27:G29"/>
    <mergeCell ref="B2:G4"/>
    <mergeCell ref="B5:G9"/>
    <mergeCell ref="B10:G12"/>
    <mergeCell ref="B16:G18"/>
    <mergeCell ref="B19:G21"/>
    <mergeCell ref="B25:G2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7"/>
  <sheetViews>
    <sheetView tabSelected="1" workbookViewId="0">
      <selection activeCell="G40" sqref="G40"/>
    </sheetView>
  </sheetViews>
  <sheetFormatPr baseColWidth="10" defaultRowHeight="15" x14ac:dyDescent="0.25"/>
  <sheetData>
    <row r="2" spans="1:10" x14ac:dyDescent="0.25">
      <c r="A2" s="231" t="s">
        <v>77</v>
      </c>
      <c r="B2" s="231"/>
      <c r="C2" s="231"/>
      <c r="D2" s="231"/>
      <c r="E2" s="231"/>
      <c r="F2" s="231"/>
      <c r="G2" s="231"/>
      <c r="H2" s="231"/>
      <c r="I2" s="231"/>
    </row>
    <row r="5" spans="1:10" ht="15.75" thickBot="1" x14ac:dyDescent="0.3"/>
    <row r="6" spans="1:10" x14ac:dyDescent="0.25">
      <c r="A6" s="49"/>
      <c r="B6" s="50"/>
      <c r="C6" s="50"/>
      <c r="D6" s="50"/>
      <c r="E6" s="51" t="s">
        <v>78</v>
      </c>
      <c r="F6" s="52"/>
      <c r="G6" s="53" t="s">
        <v>79</v>
      </c>
      <c r="H6" s="52"/>
      <c r="I6" s="54" t="s">
        <v>79</v>
      </c>
      <c r="J6" s="55"/>
    </row>
    <row r="7" spans="1:10" x14ac:dyDescent="0.25">
      <c r="A7" s="56"/>
      <c r="B7" s="57" t="s">
        <v>80</v>
      </c>
      <c r="C7" s="58"/>
      <c r="D7" s="59"/>
      <c r="E7" s="59"/>
      <c r="F7" s="59"/>
      <c r="G7" s="57" t="s">
        <v>81</v>
      </c>
      <c r="H7" s="60">
        <v>1000</v>
      </c>
      <c r="I7" s="61"/>
      <c r="J7" s="55"/>
    </row>
    <row r="8" spans="1:10" x14ac:dyDescent="0.25">
      <c r="A8" s="56"/>
      <c r="B8" s="62" t="s">
        <v>82</v>
      </c>
      <c r="C8" s="63">
        <v>45</v>
      </c>
      <c r="D8" s="59"/>
      <c r="E8" s="59"/>
      <c r="F8" s="59"/>
      <c r="G8" s="59"/>
      <c r="H8" s="59"/>
      <c r="I8" s="61"/>
      <c r="J8" s="55"/>
    </row>
    <row r="9" spans="1:10" x14ac:dyDescent="0.25">
      <c r="A9" s="56"/>
      <c r="B9" s="64" t="s">
        <v>1</v>
      </c>
      <c r="C9" s="65"/>
      <c r="D9" s="62" t="s">
        <v>79</v>
      </c>
      <c r="E9" s="66" t="s">
        <v>83</v>
      </c>
      <c r="F9" s="67" t="s">
        <v>79</v>
      </c>
      <c r="G9" s="68">
        <v>2015</v>
      </c>
      <c r="H9" s="59"/>
      <c r="I9" s="61"/>
      <c r="J9" s="55"/>
    </row>
    <row r="10" spans="1:10" x14ac:dyDescent="0.25">
      <c r="A10" s="56"/>
      <c r="B10" s="68" t="s">
        <v>84</v>
      </c>
      <c r="C10" s="65"/>
      <c r="D10" s="65" t="s">
        <v>85</v>
      </c>
      <c r="E10" s="62" t="s">
        <v>86</v>
      </c>
      <c r="F10" s="57" t="s">
        <v>87</v>
      </c>
      <c r="G10" s="59"/>
      <c r="H10" s="59"/>
      <c r="I10" s="61"/>
      <c r="J10" s="55"/>
    </row>
    <row r="11" spans="1:10" x14ac:dyDescent="0.25">
      <c r="A11" s="56"/>
      <c r="B11" s="69" t="s">
        <v>88</v>
      </c>
      <c r="C11" s="65" t="s">
        <v>89</v>
      </c>
      <c r="D11" s="69" t="s">
        <v>90</v>
      </c>
      <c r="E11" s="65"/>
      <c r="F11" s="62"/>
      <c r="G11" s="62"/>
      <c r="H11" s="57" t="s">
        <v>91</v>
      </c>
      <c r="I11" s="61"/>
      <c r="J11" s="55"/>
    </row>
    <row r="12" spans="1:10" x14ac:dyDescent="0.25">
      <c r="A12" s="56"/>
      <c r="B12" s="57" t="s">
        <v>92</v>
      </c>
      <c r="C12" s="59"/>
      <c r="D12" s="69" t="s">
        <v>93</v>
      </c>
      <c r="E12" s="65"/>
      <c r="F12" s="65"/>
      <c r="G12" s="65"/>
      <c r="H12" s="62"/>
      <c r="I12" s="61"/>
      <c r="J12" s="55"/>
    </row>
    <row r="13" spans="1:10" x14ac:dyDescent="0.25">
      <c r="A13" s="56"/>
      <c r="B13" s="59"/>
      <c r="C13" s="59"/>
      <c r="D13" s="59"/>
      <c r="E13" s="59"/>
      <c r="F13" s="59"/>
      <c r="G13" s="59"/>
      <c r="H13" s="59"/>
      <c r="I13" s="61"/>
      <c r="J13" s="55"/>
    </row>
    <row r="14" spans="1:10" x14ac:dyDescent="0.25">
      <c r="A14" s="56"/>
      <c r="B14" s="57" t="s">
        <v>94</v>
      </c>
      <c r="C14" s="59"/>
      <c r="D14" s="62"/>
      <c r="E14" s="68" t="s">
        <v>95</v>
      </c>
      <c r="F14" s="62" t="s">
        <v>96</v>
      </c>
      <c r="G14" s="68" t="s">
        <v>97</v>
      </c>
      <c r="H14" s="57" t="s">
        <v>98</v>
      </c>
      <c r="I14" s="61"/>
      <c r="J14" s="55"/>
    </row>
    <row r="15" spans="1:10" x14ac:dyDescent="0.25">
      <c r="A15" s="56"/>
      <c r="B15" s="57" t="s">
        <v>99</v>
      </c>
      <c r="C15" s="59"/>
      <c r="D15" s="69" t="s">
        <v>1</v>
      </c>
      <c r="E15" s="65"/>
      <c r="F15" s="65"/>
      <c r="G15" s="65"/>
      <c r="H15" s="59"/>
      <c r="I15" s="61"/>
      <c r="J15" s="55"/>
    </row>
    <row r="16" spans="1:10" x14ac:dyDescent="0.25">
      <c r="A16" s="56"/>
      <c r="B16" s="57" t="s">
        <v>100</v>
      </c>
      <c r="C16" s="68" t="s">
        <v>101</v>
      </c>
      <c r="D16" s="65"/>
      <c r="E16" s="59"/>
      <c r="F16" s="59"/>
      <c r="G16" s="59"/>
      <c r="H16" s="59"/>
      <c r="I16" s="61"/>
      <c r="J16" s="55"/>
    </row>
    <row r="17" spans="1:16" x14ac:dyDescent="0.25">
      <c r="A17" s="56"/>
      <c r="B17" s="57" t="s">
        <v>102</v>
      </c>
      <c r="C17" s="69" t="s">
        <v>103</v>
      </c>
      <c r="D17" s="65"/>
      <c r="E17" s="59"/>
      <c r="F17" s="59"/>
      <c r="G17" s="59"/>
      <c r="H17" s="59"/>
      <c r="I17" s="61"/>
      <c r="J17" s="55"/>
    </row>
    <row r="18" spans="1:16" x14ac:dyDescent="0.25">
      <c r="A18" s="56"/>
      <c r="B18" s="57" t="s">
        <v>104</v>
      </c>
      <c r="C18" s="69" t="s">
        <v>1</v>
      </c>
      <c r="D18" s="65"/>
      <c r="E18" s="59"/>
      <c r="F18" s="59"/>
      <c r="G18" s="59"/>
      <c r="H18" s="59"/>
      <c r="I18" s="61"/>
      <c r="J18" s="55"/>
    </row>
    <row r="19" spans="1:16" ht="15.75" thickBot="1" x14ac:dyDescent="0.3">
      <c r="A19" s="70"/>
      <c r="B19" s="71"/>
      <c r="C19" s="71"/>
      <c r="D19" s="71"/>
      <c r="E19" s="71"/>
      <c r="F19" s="71"/>
      <c r="G19" s="71"/>
      <c r="H19" s="71"/>
      <c r="I19" s="72"/>
      <c r="J19" s="55"/>
    </row>
    <row r="22" spans="1:16" x14ac:dyDescent="0.25">
      <c r="A22" s="231" t="s">
        <v>105</v>
      </c>
      <c r="B22" s="231"/>
      <c r="C22" s="231"/>
      <c r="D22" s="231"/>
      <c r="E22" s="231"/>
      <c r="F22" s="231"/>
      <c r="G22" s="231"/>
      <c r="H22" s="231"/>
      <c r="I22" s="231"/>
    </row>
    <row r="24" spans="1:16" ht="15.75" thickBot="1" x14ac:dyDescent="0.3"/>
    <row r="25" spans="1:16" x14ac:dyDescent="0.25">
      <c r="A25" s="49"/>
      <c r="B25" s="50"/>
      <c r="C25" s="50"/>
      <c r="D25" s="50"/>
      <c r="E25" s="51" t="s">
        <v>78</v>
      </c>
      <c r="F25" s="52">
        <v>30</v>
      </c>
      <c r="G25" s="53" t="s">
        <v>79</v>
      </c>
      <c r="H25" s="182" t="s">
        <v>2</v>
      </c>
      <c r="I25" s="54" t="s">
        <v>228</v>
      </c>
      <c r="K25" s="73"/>
      <c r="L25" s="74"/>
      <c r="M25" s="74"/>
      <c r="N25" s="74"/>
      <c r="O25" s="74"/>
      <c r="P25" s="75"/>
    </row>
    <row r="26" spans="1:16" x14ac:dyDescent="0.25">
      <c r="A26" s="56"/>
      <c r="B26" s="57" t="s">
        <v>80</v>
      </c>
      <c r="C26" s="58"/>
      <c r="D26" s="59"/>
      <c r="E26" s="59"/>
      <c r="F26" s="59"/>
      <c r="G26" s="57" t="s">
        <v>81</v>
      </c>
      <c r="H26" s="60">
        <v>7000</v>
      </c>
      <c r="I26" s="61"/>
      <c r="K26" s="76"/>
      <c r="L26" s="77"/>
      <c r="M26" s="77"/>
      <c r="N26" s="77"/>
      <c r="O26" s="77"/>
      <c r="P26" s="78"/>
    </row>
    <row r="27" spans="1:16" x14ac:dyDescent="0.25">
      <c r="A27" s="56"/>
      <c r="B27" s="62" t="s">
        <v>82</v>
      </c>
      <c r="C27" s="63">
        <v>23</v>
      </c>
      <c r="D27" s="59"/>
      <c r="E27" s="59"/>
      <c r="F27" s="59"/>
      <c r="G27" s="59"/>
      <c r="H27" s="59"/>
      <c r="I27" s="61"/>
      <c r="K27" s="76"/>
      <c r="L27" s="77"/>
      <c r="M27" s="77"/>
      <c r="N27" s="77"/>
      <c r="O27" s="77"/>
      <c r="P27" s="78"/>
    </row>
    <row r="28" spans="1:16" x14ac:dyDescent="0.25">
      <c r="A28" s="56"/>
      <c r="B28" s="64" t="s">
        <v>1</v>
      </c>
      <c r="C28" s="65"/>
      <c r="D28" s="62" t="s">
        <v>79</v>
      </c>
      <c r="E28" s="66" t="s">
        <v>106</v>
      </c>
      <c r="F28" s="67" t="s">
        <v>79</v>
      </c>
      <c r="G28" s="68">
        <v>2016</v>
      </c>
      <c r="H28" s="59"/>
      <c r="I28" s="61"/>
      <c r="K28" s="76"/>
      <c r="L28" s="77"/>
      <c r="M28" s="77"/>
      <c r="N28" s="77"/>
      <c r="O28" s="77"/>
      <c r="P28" s="78"/>
    </row>
    <row r="29" spans="1:16" x14ac:dyDescent="0.25">
      <c r="A29" s="56"/>
      <c r="B29" s="68" t="s">
        <v>107</v>
      </c>
      <c r="C29" s="65"/>
      <c r="D29" s="65" t="s">
        <v>85</v>
      </c>
      <c r="E29" s="62" t="s">
        <v>86</v>
      </c>
      <c r="F29" s="57" t="s">
        <v>87</v>
      </c>
      <c r="G29" s="59"/>
      <c r="H29" s="59"/>
      <c r="I29" s="61"/>
      <c r="K29" s="76"/>
      <c r="L29" s="77"/>
      <c r="M29" s="77"/>
      <c r="N29" s="77"/>
      <c r="O29" s="77"/>
      <c r="P29" s="78"/>
    </row>
    <row r="30" spans="1:16" x14ac:dyDescent="0.25">
      <c r="A30" s="56"/>
      <c r="B30" s="69" t="s">
        <v>88</v>
      </c>
      <c r="C30" s="65" t="s">
        <v>89</v>
      </c>
      <c r="D30" s="69" t="s">
        <v>108</v>
      </c>
      <c r="E30" s="65"/>
      <c r="F30" s="62"/>
      <c r="G30" s="62"/>
      <c r="H30" s="57" t="s">
        <v>91</v>
      </c>
      <c r="I30" s="61"/>
      <c r="K30" s="76"/>
      <c r="L30" s="77"/>
      <c r="M30" s="77"/>
      <c r="N30" s="77"/>
      <c r="O30" s="77"/>
      <c r="P30" s="78"/>
    </row>
    <row r="31" spans="1:16" x14ac:dyDescent="0.25">
      <c r="A31" s="56"/>
      <c r="B31" s="57" t="s">
        <v>109</v>
      </c>
      <c r="C31" s="59"/>
      <c r="D31" s="69" t="s">
        <v>110</v>
      </c>
      <c r="E31" s="65"/>
      <c r="F31" s="65"/>
      <c r="G31" s="65"/>
      <c r="H31" s="62"/>
      <c r="I31" s="61"/>
      <c r="K31" s="76"/>
      <c r="L31" s="77"/>
      <c r="M31" s="77"/>
      <c r="N31" s="77"/>
      <c r="O31" s="77"/>
      <c r="P31" s="78"/>
    </row>
    <row r="32" spans="1:16" x14ac:dyDescent="0.25">
      <c r="A32" s="56"/>
      <c r="B32" s="59"/>
      <c r="C32" s="59"/>
      <c r="D32" s="59"/>
      <c r="E32" s="59"/>
      <c r="F32" s="59"/>
      <c r="G32" s="59"/>
      <c r="H32" s="59"/>
      <c r="I32" s="61"/>
      <c r="K32" s="76"/>
      <c r="L32" s="77"/>
      <c r="M32" s="77"/>
      <c r="N32" s="77"/>
      <c r="O32" s="77"/>
      <c r="P32" s="78"/>
    </row>
    <row r="33" spans="1:16" x14ac:dyDescent="0.25">
      <c r="A33" s="56"/>
      <c r="B33" s="57" t="s">
        <v>94</v>
      </c>
      <c r="C33" s="59"/>
      <c r="D33" s="62"/>
      <c r="E33" s="68" t="s">
        <v>95</v>
      </c>
      <c r="F33" s="62" t="s">
        <v>96</v>
      </c>
      <c r="G33" s="68" t="s">
        <v>97</v>
      </c>
      <c r="H33" s="57" t="s">
        <v>98</v>
      </c>
      <c r="I33" s="61"/>
      <c r="K33" s="76"/>
      <c r="L33" s="77"/>
      <c r="M33" s="77"/>
      <c r="N33" s="77"/>
      <c r="O33" s="77"/>
      <c r="P33" s="78"/>
    </row>
    <row r="34" spans="1:16" x14ac:dyDescent="0.25">
      <c r="A34" s="56"/>
      <c r="B34" s="57" t="s">
        <v>99</v>
      </c>
      <c r="C34" s="59"/>
      <c r="D34" s="69" t="s">
        <v>1</v>
      </c>
      <c r="E34" s="65"/>
      <c r="F34" s="65"/>
      <c r="G34" s="65"/>
      <c r="H34" s="59"/>
      <c r="I34" s="61"/>
      <c r="K34" s="76"/>
      <c r="L34" s="77"/>
      <c r="M34" s="77"/>
      <c r="N34" s="77"/>
      <c r="O34" s="77"/>
      <c r="P34" s="78"/>
    </row>
    <row r="35" spans="1:16" ht="15.75" thickBot="1" x14ac:dyDescent="0.3">
      <c r="A35" s="56"/>
      <c r="B35" s="57" t="s">
        <v>100</v>
      </c>
      <c r="C35" s="68" t="s">
        <v>111</v>
      </c>
      <c r="D35" s="65"/>
      <c r="E35" s="59"/>
      <c r="F35" s="59"/>
      <c r="G35" s="59"/>
      <c r="H35" s="59"/>
      <c r="I35" s="61"/>
      <c r="K35" s="79"/>
      <c r="L35" s="80"/>
      <c r="M35" s="80"/>
      <c r="N35" s="80"/>
      <c r="O35" s="80"/>
      <c r="P35" s="81"/>
    </row>
    <row r="36" spans="1:16" x14ac:dyDescent="0.25">
      <c r="A36" s="56"/>
      <c r="B36" s="57" t="s">
        <v>102</v>
      </c>
      <c r="C36" s="69" t="s">
        <v>112</v>
      </c>
      <c r="D36" s="65"/>
      <c r="E36" s="59"/>
      <c r="F36" s="59"/>
      <c r="G36" s="59"/>
      <c r="H36" s="59"/>
      <c r="I36" s="61"/>
    </row>
    <row r="37" spans="1:16" x14ac:dyDescent="0.25">
      <c r="A37" s="56"/>
      <c r="B37" s="57" t="s">
        <v>104</v>
      </c>
      <c r="C37" s="69" t="s">
        <v>1</v>
      </c>
      <c r="D37" s="65"/>
      <c r="E37" s="59"/>
      <c r="F37" s="59"/>
      <c r="G37" s="59"/>
      <c r="H37" s="59"/>
      <c r="I37" s="61"/>
      <c r="K37" s="203" t="s">
        <v>113</v>
      </c>
      <c r="L37" s="203"/>
      <c r="M37" s="203"/>
      <c r="N37" s="203"/>
      <c r="O37" s="203"/>
      <c r="P37" s="203"/>
    </row>
    <row r="38" spans="1:16" ht="15.75" thickBot="1" x14ac:dyDescent="0.3">
      <c r="A38" s="70"/>
      <c r="B38" s="71"/>
      <c r="C38" s="71"/>
      <c r="D38" s="71"/>
      <c r="E38" s="71"/>
      <c r="F38" s="71"/>
      <c r="G38" s="71"/>
      <c r="H38" s="71"/>
      <c r="I38" s="72"/>
    </row>
    <row r="44" spans="1:16" x14ac:dyDescent="0.25">
      <c r="A44" s="231" t="s">
        <v>114</v>
      </c>
      <c r="B44" s="232"/>
      <c r="C44" s="232"/>
      <c r="D44" s="232"/>
      <c r="E44" s="232"/>
      <c r="F44" s="232"/>
      <c r="G44" s="232"/>
      <c r="H44" s="232"/>
      <c r="I44" s="232"/>
    </row>
    <row r="47" spans="1:16" ht="15.75" thickBot="1" x14ac:dyDescent="0.3"/>
    <row r="48" spans="1:16" x14ac:dyDescent="0.25">
      <c r="A48" s="49"/>
      <c r="B48" s="50"/>
      <c r="C48" s="50"/>
      <c r="D48" s="50"/>
      <c r="E48" s="51" t="s">
        <v>78</v>
      </c>
      <c r="F48" s="82">
        <v>7</v>
      </c>
      <c r="G48" s="53" t="s">
        <v>79</v>
      </c>
      <c r="H48" s="83" t="s">
        <v>115</v>
      </c>
      <c r="I48" s="84" t="s">
        <v>116</v>
      </c>
    </row>
    <row r="49" spans="1:9" x14ac:dyDescent="0.25">
      <c r="A49" s="56"/>
      <c r="B49" s="57" t="s">
        <v>80</v>
      </c>
      <c r="C49" s="58"/>
      <c r="D49" s="59"/>
      <c r="E49" s="59"/>
      <c r="F49" s="59"/>
      <c r="G49" s="57" t="s">
        <v>81</v>
      </c>
      <c r="H49" s="60">
        <v>200</v>
      </c>
      <c r="I49" s="61"/>
    </row>
    <row r="50" spans="1:9" x14ac:dyDescent="0.25">
      <c r="A50" s="56"/>
      <c r="B50" s="62" t="s">
        <v>82</v>
      </c>
      <c r="C50" s="63">
        <v>23</v>
      </c>
      <c r="D50" s="59"/>
      <c r="E50" s="59"/>
      <c r="F50" s="59"/>
      <c r="G50" s="59"/>
      <c r="H50" s="59"/>
      <c r="I50" s="61"/>
    </row>
    <row r="51" spans="1:9" x14ac:dyDescent="0.25">
      <c r="A51" s="56"/>
      <c r="B51" s="64" t="s">
        <v>1</v>
      </c>
      <c r="C51" s="65"/>
      <c r="D51" s="62" t="s">
        <v>79</v>
      </c>
      <c r="E51" s="66" t="s">
        <v>117</v>
      </c>
      <c r="F51" s="67" t="s">
        <v>79</v>
      </c>
      <c r="G51" s="68">
        <v>2015</v>
      </c>
      <c r="H51" s="59"/>
      <c r="I51" s="61"/>
    </row>
    <row r="52" spans="1:9" x14ac:dyDescent="0.25">
      <c r="A52" s="56"/>
      <c r="B52" s="68" t="s">
        <v>118</v>
      </c>
      <c r="C52" s="65"/>
      <c r="D52" s="65" t="s">
        <v>85</v>
      </c>
      <c r="E52" s="62" t="s">
        <v>86</v>
      </c>
      <c r="F52" s="57" t="s">
        <v>87</v>
      </c>
      <c r="G52" s="59"/>
      <c r="H52" s="59"/>
      <c r="I52" s="61"/>
    </row>
    <row r="53" spans="1:9" x14ac:dyDescent="0.25">
      <c r="A53" s="56"/>
      <c r="B53" s="69" t="s">
        <v>88</v>
      </c>
      <c r="C53" s="65" t="s">
        <v>89</v>
      </c>
      <c r="D53" s="69" t="s">
        <v>108</v>
      </c>
      <c r="E53" s="65"/>
      <c r="F53" s="62"/>
      <c r="G53" s="62"/>
      <c r="H53" s="57" t="s">
        <v>91</v>
      </c>
      <c r="I53" s="61"/>
    </row>
    <row r="54" spans="1:9" x14ac:dyDescent="0.25">
      <c r="A54" s="56"/>
      <c r="B54" s="57" t="s">
        <v>109</v>
      </c>
      <c r="C54" s="59"/>
      <c r="D54" s="69" t="s">
        <v>119</v>
      </c>
      <c r="E54" s="65"/>
      <c r="F54" s="65"/>
      <c r="G54" s="65"/>
      <c r="H54" s="62"/>
      <c r="I54" s="61"/>
    </row>
    <row r="55" spans="1:9" x14ac:dyDescent="0.25">
      <c r="A55" s="56"/>
      <c r="B55" s="59"/>
      <c r="C55" s="59"/>
      <c r="D55" s="59"/>
      <c r="E55" s="59"/>
      <c r="F55" s="59"/>
      <c r="G55" s="59"/>
      <c r="H55" s="59"/>
      <c r="I55" s="61"/>
    </row>
    <row r="56" spans="1:9" x14ac:dyDescent="0.25">
      <c r="A56" s="56"/>
      <c r="B56" s="57" t="s">
        <v>94</v>
      </c>
      <c r="C56" s="59"/>
      <c r="D56" s="62"/>
      <c r="E56" s="68" t="s">
        <v>120</v>
      </c>
      <c r="F56" s="62" t="s">
        <v>96</v>
      </c>
      <c r="G56" s="68" t="s">
        <v>97</v>
      </c>
      <c r="H56" s="57" t="s">
        <v>98</v>
      </c>
      <c r="I56" s="61"/>
    </row>
    <row r="57" spans="1:9" x14ac:dyDescent="0.25">
      <c r="A57" s="56"/>
      <c r="B57" s="57" t="s">
        <v>99</v>
      </c>
      <c r="C57" s="59"/>
      <c r="D57" s="69" t="s">
        <v>1</v>
      </c>
      <c r="E57" s="65"/>
      <c r="F57" s="65"/>
      <c r="G57" s="65"/>
      <c r="H57" s="59"/>
      <c r="I57" s="61"/>
    </row>
    <row r="58" spans="1:9" x14ac:dyDescent="0.25">
      <c r="A58" s="56"/>
      <c r="B58" s="57" t="s">
        <v>100</v>
      </c>
      <c r="C58" s="68" t="s">
        <v>121</v>
      </c>
      <c r="D58" s="65"/>
      <c r="E58" s="59"/>
      <c r="F58" s="59"/>
      <c r="G58" s="59"/>
      <c r="H58" s="59"/>
      <c r="I58" s="61"/>
    </row>
    <row r="59" spans="1:9" x14ac:dyDescent="0.25">
      <c r="A59" s="56"/>
      <c r="B59" s="57" t="s">
        <v>102</v>
      </c>
      <c r="C59" s="69" t="s">
        <v>122</v>
      </c>
      <c r="D59" s="65"/>
      <c r="E59" s="59"/>
      <c r="F59" s="59"/>
      <c r="G59" s="59"/>
      <c r="H59" s="59"/>
      <c r="I59" s="61"/>
    </row>
    <row r="60" spans="1:9" x14ac:dyDescent="0.25">
      <c r="A60" s="56"/>
      <c r="B60" s="57" t="s">
        <v>104</v>
      </c>
      <c r="C60" s="69" t="s">
        <v>1</v>
      </c>
      <c r="D60" s="65"/>
      <c r="E60" s="59"/>
      <c r="F60" s="59"/>
      <c r="G60" s="59"/>
      <c r="H60" s="59"/>
      <c r="I60" s="61"/>
    </row>
    <row r="61" spans="1:9" ht="15.75" thickBot="1" x14ac:dyDescent="0.3">
      <c r="A61" s="70"/>
      <c r="B61" s="71"/>
      <c r="C61" s="71"/>
      <c r="D61" s="71"/>
      <c r="E61" s="71"/>
      <c r="F61" s="71"/>
      <c r="G61" s="71"/>
      <c r="H61" s="71"/>
      <c r="I61" s="72"/>
    </row>
    <row r="69" spans="1:9" x14ac:dyDescent="0.25">
      <c r="A69" s="231" t="s">
        <v>123</v>
      </c>
      <c r="B69" s="233"/>
      <c r="C69" s="233"/>
      <c r="D69" s="233"/>
      <c r="E69" s="233"/>
      <c r="F69" s="233"/>
      <c r="G69" s="233"/>
      <c r="H69" s="233"/>
      <c r="I69" s="233"/>
    </row>
    <row r="73" spans="1:9" ht="15.75" thickBot="1" x14ac:dyDescent="0.3"/>
    <row r="74" spans="1:9" x14ac:dyDescent="0.25">
      <c r="A74" s="49"/>
      <c r="B74" s="50"/>
      <c r="C74" s="50"/>
      <c r="D74" s="50"/>
      <c r="E74" s="51" t="s">
        <v>78</v>
      </c>
      <c r="F74" s="82">
        <v>7</v>
      </c>
      <c r="G74" s="53" t="s">
        <v>79</v>
      </c>
      <c r="H74" s="83" t="s">
        <v>115</v>
      </c>
      <c r="I74" s="84" t="s">
        <v>116</v>
      </c>
    </row>
    <row r="75" spans="1:9" x14ac:dyDescent="0.25">
      <c r="A75" s="56"/>
      <c r="B75" s="57" t="s">
        <v>80</v>
      </c>
      <c r="C75" s="58"/>
      <c r="D75" s="59"/>
      <c r="E75" s="59"/>
      <c r="F75" s="59"/>
      <c r="G75" s="57" t="s">
        <v>81</v>
      </c>
      <c r="H75" s="60">
        <v>200</v>
      </c>
      <c r="I75" s="61"/>
    </row>
    <row r="76" spans="1:9" x14ac:dyDescent="0.25">
      <c r="A76" s="56"/>
      <c r="B76" s="62" t="s">
        <v>82</v>
      </c>
      <c r="C76" s="63">
        <v>23</v>
      </c>
      <c r="D76" s="59"/>
      <c r="E76" s="59"/>
      <c r="F76" s="59"/>
      <c r="G76" s="59"/>
      <c r="H76" s="59"/>
      <c r="I76" s="61"/>
    </row>
    <row r="77" spans="1:9" x14ac:dyDescent="0.25">
      <c r="A77" s="56"/>
      <c r="B77" s="64" t="s">
        <v>1</v>
      </c>
      <c r="C77" s="65"/>
      <c r="D77" s="62" t="s">
        <v>79</v>
      </c>
      <c r="E77" s="66" t="s">
        <v>124</v>
      </c>
      <c r="F77" s="67" t="s">
        <v>79</v>
      </c>
      <c r="G77" s="68">
        <v>2015</v>
      </c>
      <c r="H77" s="59"/>
      <c r="I77" s="61"/>
    </row>
    <row r="78" spans="1:9" x14ac:dyDescent="0.25">
      <c r="A78" s="56"/>
      <c r="B78" s="68" t="s">
        <v>125</v>
      </c>
      <c r="C78" s="65"/>
      <c r="D78" s="65" t="s">
        <v>85</v>
      </c>
      <c r="E78" s="62" t="s">
        <v>86</v>
      </c>
      <c r="F78" s="57" t="s">
        <v>87</v>
      </c>
      <c r="G78" s="59"/>
      <c r="H78" s="59"/>
      <c r="I78" s="61"/>
    </row>
    <row r="79" spans="1:9" x14ac:dyDescent="0.25">
      <c r="A79" s="56"/>
      <c r="B79" s="69" t="s">
        <v>88</v>
      </c>
      <c r="C79" s="65" t="s">
        <v>89</v>
      </c>
      <c r="D79" s="69" t="s">
        <v>108</v>
      </c>
      <c r="E79" s="65"/>
      <c r="F79" s="62"/>
      <c r="G79" s="62"/>
      <c r="H79" s="57" t="s">
        <v>91</v>
      </c>
      <c r="I79" s="61"/>
    </row>
    <row r="80" spans="1:9" x14ac:dyDescent="0.25">
      <c r="A80" s="56"/>
      <c r="B80" s="57" t="s">
        <v>109</v>
      </c>
      <c r="C80" s="59"/>
      <c r="D80" s="69" t="s">
        <v>119</v>
      </c>
      <c r="E80" s="65"/>
      <c r="F80" s="65"/>
      <c r="G80" s="65"/>
      <c r="H80" s="62"/>
      <c r="I80" s="61"/>
    </row>
    <row r="81" spans="1:9" x14ac:dyDescent="0.25">
      <c r="A81" s="56"/>
      <c r="B81" s="59"/>
      <c r="C81" s="59"/>
      <c r="D81" s="59"/>
      <c r="E81" s="59"/>
      <c r="F81" s="59"/>
      <c r="G81" s="59"/>
      <c r="H81" s="59"/>
      <c r="I81" s="61"/>
    </row>
    <row r="82" spans="1:9" x14ac:dyDescent="0.25">
      <c r="A82" s="56"/>
      <c r="B82" s="57" t="s">
        <v>94</v>
      </c>
      <c r="C82" s="59"/>
      <c r="D82" s="62"/>
      <c r="E82" s="68" t="s">
        <v>126</v>
      </c>
      <c r="F82" s="62" t="s">
        <v>96</v>
      </c>
      <c r="G82" s="68" t="s">
        <v>97</v>
      </c>
      <c r="H82" s="57" t="s">
        <v>98</v>
      </c>
      <c r="I82" s="61"/>
    </row>
    <row r="83" spans="1:9" x14ac:dyDescent="0.25">
      <c r="A83" s="56"/>
      <c r="B83" s="57" t="s">
        <v>99</v>
      </c>
      <c r="C83" s="59"/>
      <c r="D83" s="69" t="s">
        <v>1</v>
      </c>
      <c r="E83" s="65"/>
      <c r="F83" s="65"/>
      <c r="G83" s="65"/>
      <c r="H83" s="59"/>
      <c r="I83" s="61"/>
    </row>
    <row r="84" spans="1:9" x14ac:dyDescent="0.25">
      <c r="A84" s="56"/>
      <c r="B84" s="57" t="s">
        <v>100</v>
      </c>
      <c r="C84" s="68" t="s">
        <v>127</v>
      </c>
      <c r="D84" s="65"/>
      <c r="E84" s="59"/>
      <c r="F84" s="59"/>
      <c r="G84" s="59"/>
      <c r="H84" s="59"/>
      <c r="I84" s="61"/>
    </row>
    <row r="85" spans="1:9" x14ac:dyDescent="0.25">
      <c r="A85" s="56"/>
      <c r="B85" s="57" t="s">
        <v>102</v>
      </c>
      <c r="C85" s="69" t="s">
        <v>122</v>
      </c>
      <c r="D85" s="65"/>
      <c r="E85" s="59"/>
      <c r="F85" s="59"/>
      <c r="G85" s="59"/>
      <c r="H85" s="59"/>
      <c r="I85" s="61"/>
    </row>
    <row r="86" spans="1:9" x14ac:dyDescent="0.25">
      <c r="A86" s="56"/>
      <c r="B86" s="57" t="s">
        <v>104</v>
      </c>
      <c r="C86" s="69" t="s">
        <v>1</v>
      </c>
      <c r="D86" s="65"/>
      <c r="E86" s="59"/>
      <c r="F86" s="59"/>
      <c r="G86" s="59"/>
      <c r="H86" s="59"/>
      <c r="I86" s="61"/>
    </row>
    <row r="87" spans="1:9" ht="15.75" thickBot="1" x14ac:dyDescent="0.3">
      <c r="A87" s="70"/>
      <c r="B87" s="71"/>
      <c r="C87" s="71"/>
      <c r="D87" s="71"/>
      <c r="E87" s="71"/>
      <c r="F87" s="71"/>
      <c r="G87" s="71"/>
      <c r="H87" s="71"/>
      <c r="I87" s="72"/>
    </row>
  </sheetData>
  <mergeCells count="5">
    <mergeCell ref="A2:I2"/>
    <mergeCell ref="A22:I22"/>
    <mergeCell ref="K37:P37"/>
    <mergeCell ref="A44:I44"/>
    <mergeCell ref="A69:I6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workbookViewId="0">
      <selection activeCell="A5" sqref="A5"/>
    </sheetView>
  </sheetViews>
  <sheetFormatPr baseColWidth="10" defaultRowHeight="15" x14ac:dyDescent="0.25"/>
  <sheetData>
    <row r="1" spans="2:9" ht="15.75" thickBot="1" x14ac:dyDescent="0.3"/>
    <row r="2" spans="2:9" x14ac:dyDescent="0.25">
      <c r="B2" s="11"/>
      <c r="C2" s="12"/>
      <c r="D2" s="12"/>
      <c r="E2" s="12"/>
      <c r="F2" s="12"/>
      <c r="G2" s="12"/>
      <c r="H2" s="12"/>
      <c r="I2" s="13"/>
    </row>
    <row r="3" spans="2:9" x14ac:dyDescent="0.25">
      <c r="B3" s="14"/>
      <c r="C3" s="15"/>
      <c r="D3" s="15"/>
      <c r="E3" s="15"/>
      <c r="F3" s="15"/>
      <c r="G3" s="15"/>
      <c r="H3" s="15"/>
      <c r="I3" s="16"/>
    </row>
    <row r="4" spans="2:9" x14ac:dyDescent="0.25">
      <c r="B4" s="14"/>
      <c r="C4" s="15"/>
      <c r="D4" s="15"/>
      <c r="E4" s="15"/>
      <c r="F4" s="15"/>
      <c r="G4" s="15"/>
      <c r="H4" s="15"/>
      <c r="I4" s="16"/>
    </row>
    <row r="5" spans="2:9" x14ac:dyDescent="0.25">
      <c r="B5" s="14"/>
      <c r="C5" s="15"/>
      <c r="D5" s="15"/>
      <c r="E5" s="15"/>
      <c r="F5" s="15"/>
      <c r="G5" s="15"/>
      <c r="H5" s="15"/>
      <c r="I5" s="16"/>
    </row>
    <row r="6" spans="2:9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43278</v>
      </c>
      <c r="I6" s="16"/>
    </row>
    <row r="7" spans="2:9" x14ac:dyDescent="0.25">
      <c r="B7" s="14"/>
      <c r="C7" s="15"/>
      <c r="D7" s="15"/>
      <c r="E7" s="15"/>
      <c r="F7" s="15"/>
      <c r="G7" s="15"/>
      <c r="H7" s="15"/>
      <c r="I7" s="16"/>
    </row>
    <row r="8" spans="2:9" x14ac:dyDescent="0.25">
      <c r="B8" s="14"/>
      <c r="C8" s="15"/>
      <c r="D8" s="15"/>
      <c r="E8" s="15"/>
      <c r="F8" s="15"/>
      <c r="G8" s="15"/>
      <c r="H8" s="15"/>
      <c r="I8" s="16"/>
    </row>
    <row r="9" spans="2:9" x14ac:dyDescent="0.25">
      <c r="B9" s="14"/>
      <c r="C9" s="15"/>
      <c r="D9" s="15"/>
      <c r="E9" s="15"/>
      <c r="F9" s="15"/>
      <c r="G9" s="15"/>
      <c r="H9" s="15"/>
      <c r="I9" s="16"/>
    </row>
    <row r="10" spans="2:9" x14ac:dyDescent="0.25">
      <c r="B10" s="14"/>
      <c r="C10" s="15"/>
      <c r="D10" s="15"/>
      <c r="E10" s="15"/>
      <c r="F10" s="15"/>
      <c r="G10" s="15"/>
      <c r="H10" s="15"/>
      <c r="I10" s="16"/>
    </row>
    <row r="11" spans="2:9" x14ac:dyDescent="0.25">
      <c r="B11" s="14"/>
      <c r="C11" s="15"/>
      <c r="D11" s="15"/>
      <c r="E11" s="15"/>
      <c r="F11" s="15"/>
      <c r="G11" s="15"/>
      <c r="H11" s="15"/>
      <c r="I11" s="16"/>
    </row>
    <row r="12" spans="2:9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9" ht="15.75" thickBot="1" x14ac:dyDescent="0.3">
      <c r="B13" s="234" t="s">
        <v>128</v>
      </c>
      <c r="C13" s="235"/>
      <c r="D13" s="235"/>
      <c r="E13" s="235"/>
      <c r="F13" s="235"/>
      <c r="G13" s="236"/>
      <c r="H13" s="234" t="s">
        <v>129</v>
      </c>
      <c r="I13" s="236"/>
    </row>
    <row r="14" spans="2:9" x14ac:dyDescent="0.25">
      <c r="B14" s="14" t="s">
        <v>130</v>
      </c>
      <c r="C14" s="15"/>
      <c r="D14" s="15"/>
      <c r="E14" s="15"/>
      <c r="F14" s="15"/>
      <c r="G14" s="15"/>
      <c r="H14" s="15"/>
      <c r="I14" s="28">
        <v>10000</v>
      </c>
    </row>
    <row r="15" spans="2:9" x14ac:dyDescent="0.25">
      <c r="B15" s="14" t="s">
        <v>131</v>
      </c>
      <c r="C15" s="15"/>
      <c r="D15" s="15"/>
      <c r="E15" s="15"/>
      <c r="F15" s="15"/>
      <c r="G15" s="15"/>
      <c r="H15" s="15"/>
      <c r="I15" s="28">
        <v>4000</v>
      </c>
    </row>
    <row r="16" spans="2:9" x14ac:dyDescent="0.25">
      <c r="B16" s="14" t="s">
        <v>132</v>
      </c>
      <c r="C16" s="15"/>
      <c r="D16" s="15"/>
      <c r="E16" s="15"/>
      <c r="F16" s="15"/>
      <c r="G16" s="15"/>
      <c r="H16" s="15"/>
      <c r="I16" s="28">
        <v>500</v>
      </c>
    </row>
    <row r="17" spans="2:9" x14ac:dyDescent="0.25">
      <c r="B17" s="14"/>
      <c r="C17" s="15"/>
      <c r="D17" s="15"/>
      <c r="E17" s="15"/>
      <c r="F17" s="15"/>
      <c r="G17" s="15"/>
      <c r="H17" s="15"/>
      <c r="I17" s="28"/>
    </row>
    <row r="18" spans="2:9" x14ac:dyDescent="0.25">
      <c r="B18" s="14"/>
      <c r="C18" s="15"/>
      <c r="D18" s="15"/>
      <c r="E18" s="15"/>
      <c r="F18" s="15"/>
      <c r="G18" s="15"/>
      <c r="H18" s="15"/>
      <c r="I18" s="28"/>
    </row>
    <row r="19" spans="2:9" x14ac:dyDescent="0.25">
      <c r="B19" s="14"/>
      <c r="C19" s="15"/>
      <c r="D19" s="15"/>
      <c r="E19" s="15"/>
      <c r="F19" s="15"/>
      <c r="G19" s="15"/>
      <c r="H19" s="15"/>
      <c r="I19" s="28"/>
    </row>
    <row r="20" spans="2:9" x14ac:dyDescent="0.25">
      <c r="B20" s="14"/>
      <c r="C20" s="15"/>
      <c r="D20" s="15"/>
      <c r="E20" s="15"/>
      <c r="F20" s="15"/>
      <c r="G20" s="15"/>
      <c r="H20" s="15"/>
      <c r="I20" s="28"/>
    </row>
    <row r="21" spans="2:9" x14ac:dyDescent="0.25">
      <c r="B21" s="14"/>
      <c r="C21" s="15"/>
      <c r="D21" s="15"/>
      <c r="E21" s="15"/>
      <c r="F21" s="15"/>
      <c r="G21" s="15"/>
      <c r="H21" s="15"/>
      <c r="I21" s="28"/>
    </row>
    <row r="22" spans="2:9" x14ac:dyDescent="0.25">
      <c r="B22" s="14"/>
      <c r="C22" s="15"/>
      <c r="D22" s="15"/>
      <c r="E22" s="15"/>
      <c r="F22" s="15"/>
      <c r="G22" s="15"/>
      <c r="H22" s="15"/>
      <c r="I22" s="28"/>
    </row>
    <row r="23" spans="2:9" x14ac:dyDescent="0.25">
      <c r="B23" s="14"/>
      <c r="C23" s="15"/>
      <c r="D23" s="15"/>
      <c r="E23" s="15"/>
      <c r="F23" s="15"/>
      <c r="G23" s="15"/>
      <c r="H23" s="15"/>
      <c r="I23" s="28"/>
    </row>
    <row r="24" spans="2:9" x14ac:dyDescent="0.25">
      <c r="B24" s="14"/>
      <c r="C24" s="15"/>
      <c r="D24" s="15"/>
      <c r="E24" s="15"/>
      <c r="F24" s="15"/>
      <c r="G24" s="15"/>
      <c r="H24" s="15"/>
      <c r="I24" s="28"/>
    </row>
    <row r="25" spans="2:9" x14ac:dyDescent="0.25">
      <c r="B25" s="14"/>
      <c r="C25" s="15"/>
      <c r="D25" s="15"/>
      <c r="E25" s="15"/>
      <c r="F25" s="15"/>
      <c r="G25" s="15"/>
      <c r="H25" s="15"/>
      <c r="I25" s="28"/>
    </row>
    <row r="26" spans="2:9" x14ac:dyDescent="0.25">
      <c r="B26" s="14"/>
      <c r="C26" s="15"/>
      <c r="D26" s="15"/>
      <c r="E26" s="15"/>
      <c r="F26" s="15"/>
      <c r="G26" s="15"/>
      <c r="H26" s="15"/>
      <c r="I26" s="28"/>
    </row>
    <row r="27" spans="2:9" x14ac:dyDescent="0.25">
      <c r="B27" s="14"/>
      <c r="C27" s="15"/>
      <c r="D27" s="15"/>
      <c r="E27" s="15"/>
      <c r="F27" s="15"/>
      <c r="G27" s="15"/>
      <c r="H27" s="15"/>
      <c r="I27" s="28"/>
    </row>
    <row r="28" spans="2:9" x14ac:dyDescent="0.25">
      <c r="B28" s="14"/>
      <c r="C28" s="15"/>
      <c r="D28" s="15"/>
      <c r="E28" s="15"/>
      <c r="F28" s="15"/>
      <c r="G28" s="15"/>
      <c r="H28" s="15"/>
      <c r="I28" s="28"/>
    </row>
    <row r="29" spans="2:9" x14ac:dyDescent="0.25">
      <c r="B29" s="14"/>
      <c r="C29" s="15"/>
      <c r="D29" s="15"/>
      <c r="E29" s="15"/>
      <c r="F29" s="15"/>
      <c r="G29" s="15"/>
      <c r="H29" s="17" t="s">
        <v>36</v>
      </c>
      <c r="I29" s="28">
        <f>SUM(I14:I28)</f>
        <v>14500</v>
      </c>
    </row>
    <row r="30" spans="2:9" x14ac:dyDescent="0.25">
      <c r="B30" s="14"/>
      <c r="C30" s="15"/>
      <c r="D30" s="15"/>
      <c r="E30" s="15"/>
      <c r="F30" s="15"/>
      <c r="G30" s="15"/>
      <c r="H30" s="17" t="s">
        <v>133</v>
      </c>
      <c r="I30" s="28">
        <v>500</v>
      </c>
    </row>
    <row r="31" spans="2:9" x14ac:dyDescent="0.25">
      <c r="B31" s="14"/>
      <c r="C31" s="15"/>
      <c r="D31" s="15"/>
      <c r="E31" s="15"/>
      <c r="F31" s="15"/>
      <c r="G31" s="15"/>
      <c r="H31" s="17" t="s">
        <v>134</v>
      </c>
      <c r="I31" s="28">
        <f xml:space="preserve"> I29-I30</f>
        <v>14000</v>
      </c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2">
    <mergeCell ref="B13:G13"/>
    <mergeCell ref="H13:I1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37"/>
  <sheetViews>
    <sheetView topLeftCell="H1" workbookViewId="0">
      <selection activeCell="L2" sqref="L2"/>
    </sheetView>
  </sheetViews>
  <sheetFormatPr baseColWidth="10" defaultRowHeight="15" x14ac:dyDescent="0.25"/>
  <cols>
    <col min="13" max="13" width="17.28515625" bestFit="1" customWidth="1"/>
    <col min="14" max="14" width="22.5703125" bestFit="1" customWidth="1"/>
    <col min="18" max="18" width="16.7109375" bestFit="1" customWidth="1"/>
    <col min="19" max="19" width="17.85546875" bestFit="1" customWidth="1"/>
    <col min="20" max="20" width="9.5703125" bestFit="1" customWidth="1"/>
    <col min="21" max="21" width="10.140625" bestFit="1" customWidth="1"/>
  </cols>
  <sheetData>
    <row r="2" spans="2:21" x14ac:dyDescent="0.25">
      <c r="D2" s="85"/>
    </row>
    <row r="3" spans="2:21" x14ac:dyDescent="0.25">
      <c r="B3" s="1" t="s">
        <v>135</v>
      </c>
      <c r="M3" s="1" t="s">
        <v>136</v>
      </c>
    </row>
    <row r="4" spans="2:21" ht="15.75" thickBot="1" x14ac:dyDescent="0.3"/>
    <row r="5" spans="2:21" x14ac:dyDescent="0.25">
      <c r="B5" s="86"/>
      <c r="C5" s="87"/>
      <c r="D5" s="88"/>
      <c r="E5" s="88"/>
      <c r="F5" s="88"/>
      <c r="G5" s="88"/>
      <c r="H5" s="88"/>
      <c r="I5" s="88"/>
      <c r="J5" s="89"/>
      <c r="N5" s="11"/>
      <c r="O5" s="12"/>
      <c r="P5" s="12"/>
      <c r="Q5" s="12"/>
      <c r="R5" s="12"/>
      <c r="S5" s="12"/>
      <c r="T5" s="12"/>
      <c r="U5" s="13"/>
    </row>
    <row r="6" spans="2:21" ht="18.75" x14ac:dyDescent="0.3">
      <c r="B6" s="90"/>
      <c r="C6" s="91" t="s">
        <v>1</v>
      </c>
      <c r="D6" s="92"/>
      <c r="E6" s="93" t="s">
        <v>3</v>
      </c>
      <c r="F6" s="94" t="s">
        <v>137</v>
      </c>
      <c r="G6" s="92"/>
      <c r="H6" s="95" t="s">
        <v>138</v>
      </c>
      <c r="I6" s="95" t="s">
        <v>139</v>
      </c>
      <c r="J6" s="96"/>
      <c r="N6" s="14"/>
      <c r="O6" s="15"/>
      <c r="P6" s="15"/>
      <c r="Q6" s="15"/>
      <c r="R6" s="15"/>
      <c r="S6" s="15"/>
      <c r="T6" s="15"/>
      <c r="U6" s="16"/>
    </row>
    <row r="7" spans="2:21" x14ac:dyDescent="0.25">
      <c r="B7" s="90"/>
      <c r="C7" s="97"/>
      <c r="D7" s="92"/>
      <c r="E7" s="92"/>
      <c r="F7" s="92"/>
      <c r="G7" s="92"/>
      <c r="H7" s="92"/>
      <c r="I7" s="92"/>
      <c r="J7" s="96"/>
      <c r="N7" s="14"/>
      <c r="O7" s="15"/>
      <c r="P7" s="15"/>
      <c r="Q7" s="15"/>
      <c r="R7" s="15"/>
      <c r="S7" s="15"/>
      <c r="T7" s="15"/>
      <c r="U7" s="16"/>
    </row>
    <row r="8" spans="2:21" ht="21" x14ac:dyDescent="0.35">
      <c r="B8" s="90"/>
      <c r="C8" s="98" t="s">
        <v>140</v>
      </c>
      <c r="D8" s="99" t="s">
        <v>3</v>
      </c>
      <c r="E8" s="94" t="s">
        <v>141</v>
      </c>
      <c r="F8" s="92"/>
      <c r="G8" s="92"/>
      <c r="H8" s="92"/>
      <c r="I8" s="92"/>
      <c r="J8" s="96"/>
      <c r="N8" s="14"/>
      <c r="O8" s="15"/>
      <c r="P8" s="15"/>
      <c r="Q8" s="15"/>
      <c r="R8" s="15"/>
      <c r="S8" s="15"/>
      <c r="T8" s="15"/>
      <c r="U8" s="16"/>
    </row>
    <row r="9" spans="2:21" x14ac:dyDescent="0.25">
      <c r="B9" s="90"/>
      <c r="C9" s="97"/>
      <c r="D9" s="92"/>
      <c r="E9" s="92"/>
      <c r="F9" s="92"/>
      <c r="G9" s="92"/>
      <c r="H9" s="92"/>
      <c r="I9" s="92"/>
      <c r="J9" s="96"/>
      <c r="N9" s="14"/>
      <c r="O9" s="15"/>
      <c r="P9" s="15"/>
      <c r="Q9" s="15"/>
      <c r="R9" s="15"/>
      <c r="S9" s="17" t="s">
        <v>25</v>
      </c>
      <c r="T9" s="100">
        <f ca="1" xml:space="preserve"> TODAY()</f>
        <v>43278</v>
      </c>
      <c r="U9" s="16"/>
    </row>
    <row r="10" spans="2:21" ht="18.75" x14ac:dyDescent="0.3">
      <c r="B10" s="90"/>
      <c r="C10" s="101" t="s">
        <v>142</v>
      </c>
      <c r="D10" s="92"/>
      <c r="E10" s="94" t="s">
        <v>143</v>
      </c>
      <c r="F10" s="92"/>
      <c r="G10" s="92"/>
      <c r="H10" s="92"/>
      <c r="I10" s="92"/>
      <c r="J10" s="96"/>
      <c r="N10" s="14"/>
      <c r="O10" s="15"/>
      <c r="P10" s="15"/>
      <c r="Q10" s="15"/>
      <c r="R10" s="15"/>
      <c r="S10" s="15"/>
      <c r="T10" s="15"/>
      <c r="U10" s="16"/>
    </row>
    <row r="11" spans="2:21" x14ac:dyDescent="0.25">
      <c r="B11" s="90"/>
      <c r="C11" s="97"/>
      <c r="D11" s="92"/>
      <c r="E11" s="92"/>
      <c r="F11" s="92"/>
      <c r="G11" s="92"/>
      <c r="H11" s="92"/>
      <c r="I11" s="92"/>
      <c r="J11" s="96"/>
      <c r="N11" s="14"/>
      <c r="O11" s="15"/>
      <c r="P11" s="15"/>
      <c r="Q11" s="15"/>
      <c r="R11" s="15"/>
      <c r="S11" s="15"/>
      <c r="T11" s="15"/>
      <c r="U11" s="16"/>
    </row>
    <row r="12" spans="2:21" ht="18.75" x14ac:dyDescent="0.3">
      <c r="B12" s="90"/>
      <c r="C12" s="101" t="s">
        <v>144</v>
      </c>
      <c r="D12" s="93"/>
      <c r="E12" s="94" t="s">
        <v>145</v>
      </c>
      <c r="F12" s="92"/>
      <c r="G12" s="92"/>
      <c r="H12" s="92"/>
      <c r="I12" s="92"/>
      <c r="J12" s="96"/>
      <c r="N12" s="14"/>
      <c r="O12" s="15"/>
      <c r="P12" s="15"/>
      <c r="Q12" s="15"/>
      <c r="R12" s="15"/>
      <c r="S12" s="15"/>
      <c r="T12" s="15"/>
      <c r="U12" s="16"/>
    </row>
    <row r="13" spans="2:21" x14ac:dyDescent="0.25">
      <c r="B13" s="90"/>
      <c r="C13" s="97"/>
      <c r="D13" s="92"/>
      <c r="E13" s="92"/>
      <c r="F13" s="92"/>
      <c r="G13" s="92"/>
      <c r="H13" s="92"/>
      <c r="I13" s="92"/>
      <c r="J13" s="96"/>
      <c r="N13" s="14"/>
      <c r="O13" s="15"/>
      <c r="P13" s="15"/>
      <c r="Q13" s="15"/>
      <c r="R13" s="15"/>
      <c r="S13" s="15"/>
      <c r="T13" s="15"/>
      <c r="U13" s="16"/>
    </row>
    <row r="14" spans="2:21" x14ac:dyDescent="0.25">
      <c r="B14" s="90"/>
      <c r="C14" s="97"/>
      <c r="D14" s="92"/>
      <c r="E14" s="92"/>
      <c r="F14" s="92"/>
      <c r="G14" s="92"/>
      <c r="H14" s="92"/>
      <c r="I14" s="92"/>
      <c r="J14" s="96"/>
      <c r="N14" s="14"/>
      <c r="O14" s="15"/>
      <c r="P14" s="15"/>
      <c r="Q14" s="15"/>
      <c r="R14" s="15"/>
      <c r="S14" s="15"/>
      <c r="T14" s="15"/>
      <c r="U14" s="16"/>
    </row>
    <row r="15" spans="2:21" ht="15.75" thickBot="1" x14ac:dyDescent="0.3">
      <c r="B15" s="90"/>
      <c r="C15" s="97"/>
      <c r="D15" s="92"/>
      <c r="E15" s="92"/>
      <c r="F15" s="92"/>
      <c r="G15" s="92"/>
      <c r="H15" s="92"/>
      <c r="I15" s="92"/>
      <c r="J15" s="96"/>
      <c r="N15" s="14"/>
      <c r="O15" s="15"/>
      <c r="P15" s="15"/>
      <c r="Q15" s="15"/>
      <c r="R15" s="15"/>
      <c r="S15" s="15"/>
      <c r="T15" s="15"/>
      <c r="U15" s="16"/>
    </row>
    <row r="16" spans="2:21" ht="18.75" x14ac:dyDescent="0.3">
      <c r="B16" s="90"/>
      <c r="C16" s="101" t="s">
        <v>146</v>
      </c>
      <c r="D16" s="102">
        <v>7000</v>
      </c>
      <c r="E16" s="92"/>
      <c r="F16" s="92"/>
      <c r="G16" s="92"/>
      <c r="H16" s="92"/>
      <c r="I16" s="92"/>
      <c r="J16" s="96"/>
      <c r="N16" s="103" t="s">
        <v>147</v>
      </c>
      <c r="O16" s="237" t="s">
        <v>148</v>
      </c>
      <c r="P16" s="237"/>
      <c r="Q16" s="237"/>
      <c r="R16" s="238"/>
      <c r="S16" s="238"/>
      <c r="T16" s="238"/>
      <c r="U16" s="239"/>
    </row>
    <row r="17" spans="2:21" x14ac:dyDescent="0.25">
      <c r="B17" s="90"/>
      <c r="C17" s="97"/>
      <c r="D17" s="92"/>
      <c r="E17" s="92"/>
      <c r="F17" s="92"/>
      <c r="G17" s="92"/>
      <c r="H17" s="92"/>
      <c r="I17" s="92"/>
      <c r="J17" s="96"/>
      <c r="N17" s="14"/>
      <c r="O17" s="194"/>
      <c r="P17" s="194"/>
      <c r="Q17" s="194"/>
      <c r="R17" s="194"/>
      <c r="S17" s="194"/>
      <c r="T17" s="194"/>
      <c r="U17" s="195"/>
    </row>
    <row r="18" spans="2:21" x14ac:dyDescent="0.25">
      <c r="B18" s="90"/>
      <c r="C18" s="97"/>
      <c r="D18" s="92"/>
      <c r="E18" s="92"/>
      <c r="F18" s="92"/>
      <c r="G18" s="92"/>
      <c r="H18" s="92"/>
      <c r="I18" s="92"/>
      <c r="J18" s="96"/>
      <c r="N18" s="34" t="s">
        <v>149</v>
      </c>
      <c r="O18" s="240" t="s">
        <v>150</v>
      </c>
      <c r="P18" s="240"/>
      <c r="Q18" s="240"/>
      <c r="R18" s="194"/>
      <c r="S18" s="194"/>
      <c r="T18" s="194"/>
      <c r="U18" s="195"/>
    </row>
    <row r="19" spans="2:21" ht="15.75" thickBot="1" x14ac:dyDescent="0.3">
      <c r="B19" s="104"/>
      <c r="C19" s="105"/>
      <c r="D19" s="106"/>
      <c r="E19" s="106"/>
      <c r="F19" s="106"/>
      <c r="G19" s="106"/>
      <c r="H19" s="106"/>
      <c r="I19" s="106"/>
      <c r="J19" s="107"/>
      <c r="N19" s="14"/>
      <c r="O19" s="194"/>
      <c r="P19" s="194"/>
      <c r="Q19" s="194"/>
      <c r="R19" s="194"/>
      <c r="S19" s="194"/>
      <c r="T19" s="194"/>
      <c r="U19" s="195"/>
    </row>
    <row r="20" spans="2:21" ht="15.75" thickBot="1" x14ac:dyDescent="0.3">
      <c r="N20" s="14"/>
      <c r="O20" s="194"/>
      <c r="P20" s="194"/>
      <c r="Q20" s="194"/>
      <c r="R20" s="194"/>
      <c r="S20" s="194"/>
      <c r="T20" s="194"/>
      <c r="U20" s="195"/>
    </row>
    <row r="21" spans="2:21" ht="15.75" thickBot="1" x14ac:dyDescent="0.3">
      <c r="N21" s="108" t="s">
        <v>151</v>
      </c>
      <c r="O21" s="109"/>
      <c r="P21" s="109"/>
      <c r="Q21" s="110"/>
      <c r="R21" s="242" t="s">
        <v>152</v>
      </c>
      <c r="S21" s="243"/>
      <c r="T21" s="243"/>
      <c r="U21" s="244"/>
    </row>
    <row r="22" spans="2:21" ht="15.75" thickBot="1" x14ac:dyDescent="0.3">
      <c r="N22" s="111" t="s">
        <v>153</v>
      </c>
      <c r="O22" s="245"/>
      <c r="P22" s="245"/>
      <c r="Q22" s="246"/>
      <c r="R22" s="112" t="s">
        <v>154</v>
      </c>
      <c r="S22" s="112" t="s">
        <v>155</v>
      </c>
      <c r="T22" s="112" t="s">
        <v>156</v>
      </c>
      <c r="U22" s="112" t="s">
        <v>157</v>
      </c>
    </row>
    <row r="23" spans="2:21" ht="15.75" thickBot="1" x14ac:dyDescent="0.3">
      <c r="N23" s="34" t="s">
        <v>158</v>
      </c>
      <c r="O23" s="240">
        <v>15000</v>
      </c>
      <c r="P23" s="240"/>
      <c r="Q23" s="241"/>
      <c r="R23" s="113" t="s">
        <v>159</v>
      </c>
      <c r="S23" s="113">
        <v>31634</v>
      </c>
      <c r="T23" s="113">
        <v>30000</v>
      </c>
      <c r="U23" s="113">
        <v>30000</v>
      </c>
    </row>
    <row r="24" spans="2:21" ht="15.75" thickBot="1" x14ac:dyDescent="0.3">
      <c r="N24" s="34" t="s">
        <v>160</v>
      </c>
      <c r="O24" s="194"/>
      <c r="P24" s="194"/>
      <c r="Q24" s="195"/>
      <c r="R24" s="114"/>
      <c r="S24" s="114"/>
      <c r="T24" s="114"/>
      <c r="U24" s="114"/>
    </row>
    <row r="25" spans="2:21" ht="15.75" thickBot="1" x14ac:dyDescent="0.3">
      <c r="N25" s="34" t="s">
        <v>161</v>
      </c>
      <c r="O25" s="240">
        <v>15000</v>
      </c>
      <c r="P25" s="240"/>
      <c r="Q25" s="241"/>
      <c r="R25" s="114"/>
      <c r="S25" s="114"/>
      <c r="T25" s="114"/>
      <c r="U25" s="112"/>
    </row>
    <row r="26" spans="2:21" ht="15.75" thickBot="1" x14ac:dyDescent="0.3">
      <c r="N26" s="115" t="s">
        <v>162</v>
      </c>
      <c r="O26" s="247">
        <f>SUM(O23:Q25)</f>
        <v>30000</v>
      </c>
      <c r="P26" s="237"/>
      <c r="Q26" s="248"/>
      <c r="R26" s="32"/>
      <c r="S26" s="32"/>
      <c r="T26" s="32"/>
      <c r="U26" s="33"/>
    </row>
    <row r="27" spans="2:21" ht="15.75" thickBot="1" x14ac:dyDescent="0.3">
      <c r="N27" s="242" t="s">
        <v>163</v>
      </c>
      <c r="O27" s="243"/>
      <c r="P27" s="243"/>
      <c r="Q27" s="243"/>
      <c r="R27" s="243"/>
      <c r="S27" s="243"/>
      <c r="T27" s="243"/>
      <c r="U27" s="244"/>
    </row>
    <row r="28" spans="2:21" ht="15.75" thickBot="1" x14ac:dyDescent="0.3">
      <c r="N28" s="112" t="s">
        <v>164</v>
      </c>
      <c r="O28" s="242" t="s">
        <v>165</v>
      </c>
      <c r="P28" s="243"/>
      <c r="Q28" s="244"/>
      <c r="R28" s="112" t="s">
        <v>166</v>
      </c>
      <c r="S28" s="112" t="s">
        <v>167</v>
      </c>
      <c r="T28" s="242" t="s">
        <v>129</v>
      </c>
      <c r="U28" s="244"/>
    </row>
    <row r="29" spans="2:21" x14ac:dyDescent="0.25">
      <c r="N29" s="116" t="s">
        <v>158</v>
      </c>
      <c r="O29" s="249" t="s">
        <v>168</v>
      </c>
      <c r="P29" s="249"/>
      <c r="Q29" s="249"/>
      <c r="R29" s="117">
        <v>18932471</v>
      </c>
      <c r="S29" s="118">
        <v>43077</v>
      </c>
      <c r="T29" s="249">
        <v>15000</v>
      </c>
      <c r="U29" s="250"/>
    </row>
    <row r="30" spans="2:21" x14ac:dyDescent="0.25">
      <c r="N30" s="119"/>
      <c r="O30" s="251"/>
      <c r="P30" s="251"/>
      <c r="Q30" s="251"/>
      <c r="R30" s="251"/>
      <c r="S30" s="251"/>
      <c r="T30" s="251"/>
      <c r="U30" s="252"/>
    </row>
    <row r="31" spans="2:21" ht="15.75" thickBot="1" x14ac:dyDescent="0.3">
      <c r="N31" s="120"/>
      <c r="O31" s="121"/>
      <c r="P31" s="26"/>
      <c r="Q31" s="121"/>
      <c r="R31" s="122"/>
      <c r="S31" s="121"/>
      <c r="T31" s="26"/>
      <c r="U31" s="27"/>
    </row>
    <row r="32" spans="2:21" x14ac:dyDescent="0.25">
      <c r="N32" s="123" t="s">
        <v>169</v>
      </c>
      <c r="O32" s="15"/>
      <c r="P32" s="15"/>
      <c r="Q32" s="15"/>
      <c r="R32" s="15"/>
      <c r="S32" s="17" t="s">
        <v>170</v>
      </c>
      <c r="T32" s="17"/>
      <c r="U32" s="28"/>
    </row>
    <row r="33" spans="14:21" x14ac:dyDescent="0.25">
      <c r="N33" s="14"/>
      <c r="O33" s="15"/>
      <c r="P33" s="15"/>
      <c r="Q33" s="15"/>
      <c r="R33" s="15"/>
      <c r="S33" s="15"/>
      <c r="T33" s="17"/>
      <c r="U33" s="28"/>
    </row>
    <row r="34" spans="14:21" x14ac:dyDescent="0.25">
      <c r="N34" s="14"/>
      <c r="O34" s="15"/>
      <c r="P34" s="15"/>
      <c r="Q34" s="15"/>
      <c r="R34" s="15"/>
      <c r="S34" s="124" t="s">
        <v>171</v>
      </c>
      <c r="T34" s="17"/>
      <c r="U34" s="28"/>
    </row>
    <row r="35" spans="14:21" x14ac:dyDescent="0.25">
      <c r="N35" s="14"/>
      <c r="O35" s="15"/>
      <c r="P35" s="15"/>
      <c r="Q35" s="15"/>
      <c r="R35" s="15"/>
      <c r="S35" s="15"/>
      <c r="T35" s="15"/>
      <c r="U35" s="16"/>
    </row>
    <row r="36" spans="14:21" x14ac:dyDescent="0.25">
      <c r="N36" s="14"/>
      <c r="O36" s="15"/>
      <c r="P36" s="15"/>
      <c r="Q36" s="15"/>
      <c r="R36" s="15"/>
      <c r="S36" s="15"/>
      <c r="T36" s="15"/>
      <c r="U36" s="16"/>
    </row>
    <row r="37" spans="14:21" ht="15.75" thickBot="1" x14ac:dyDescent="0.3">
      <c r="N37" s="29"/>
      <c r="O37" s="30"/>
      <c r="P37" s="30"/>
      <c r="Q37" s="30"/>
      <c r="R37" s="30"/>
      <c r="S37" s="30"/>
      <c r="T37" s="30"/>
      <c r="U37" s="31"/>
    </row>
  </sheetData>
  <mergeCells count="29">
    <mergeCell ref="O29:Q29"/>
    <mergeCell ref="T29:U29"/>
    <mergeCell ref="O30:Q30"/>
    <mergeCell ref="R30:S30"/>
    <mergeCell ref="T30:U30"/>
    <mergeCell ref="O24:Q24"/>
    <mergeCell ref="O25:Q25"/>
    <mergeCell ref="O26:Q26"/>
    <mergeCell ref="N27:U27"/>
    <mergeCell ref="O28:Q28"/>
    <mergeCell ref="T28:U28"/>
    <mergeCell ref="O23:Q23"/>
    <mergeCell ref="O18:Q18"/>
    <mergeCell ref="R18:S18"/>
    <mergeCell ref="T18:U18"/>
    <mergeCell ref="O19:Q19"/>
    <mergeCell ref="R19:S19"/>
    <mergeCell ref="T19:U19"/>
    <mergeCell ref="O20:Q20"/>
    <mergeCell ref="R20:S20"/>
    <mergeCell ref="T20:U20"/>
    <mergeCell ref="R21:U21"/>
    <mergeCell ref="O22:Q22"/>
    <mergeCell ref="O16:Q16"/>
    <mergeCell ref="R16:S16"/>
    <mergeCell ref="T16:U16"/>
    <mergeCell ref="O17:Q17"/>
    <mergeCell ref="R17:S17"/>
    <mergeCell ref="T17:U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topLeftCell="B34" workbookViewId="0">
      <selection activeCell="C28" sqref="C28"/>
    </sheetView>
  </sheetViews>
  <sheetFormatPr baseColWidth="10" defaultRowHeight="15" x14ac:dyDescent="0.25"/>
  <sheetData>
    <row r="1" spans="2:11" ht="15.75" thickBot="1" x14ac:dyDescent="0.3"/>
    <row r="2" spans="2:11" x14ac:dyDescent="0.25">
      <c r="B2" s="11"/>
      <c r="C2" s="12"/>
      <c r="D2" s="12"/>
      <c r="E2" s="12"/>
      <c r="F2" s="12"/>
      <c r="G2" s="12"/>
      <c r="H2" s="12"/>
      <c r="I2" s="13"/>
      <c r="K2" s="1" t="s">
        <v>24</v>
      </c>
    </row>
    <row r="3" spans="2:11" x14ac:dyDescent="0.25">
      <c r="B3" s="14"/>
      <c r="C3" s="15"/>
      <c r="D3" s="15"/>
      <c r="E3" s="15"/>
      <c r="F3" s="15"/>
      <c r="G3" s="15"/>
      <c r="H3" s="15"/>
      <c r="I3" s="16"/>
    </row>
    <row r="4" spans="2:11" x14ac:dyDescent="0.25">
      <c r="B4" s="14"/>
      <c r="C4" s="15"/>
      <c r="D4" s="15"/>
      <c r="E4" s="15"/>
      <c r="F4" s="15"/>
      <c r="G4" s="15"/>
      <c r="H4" s="15"/>
      <c r="I4" s="16"/>
    </row>
    <row r="5" spans="2:11" x14ac:dyDescent="0.25">
      <c r="B5" s="14"/>
      <c r="C5" s="15"/>
      <c r="D5" s="15"/>
      <c r="E5" s="15"/>
      <c r="F5" s="15"/>
      <c r="G5" s="15"/>
      <c r="H5" s="15"/>
      <c r="I5" s="16"/>
    </row>
    <row r="6" spans="2:11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43278</v>
      </c>
      <c r="I6" s="16"/>
    </row>
    <row r="7" spans="2:11" x14ac:dyDescent="0.25">
      <c r="B7" s="14"/>
      <c r="C7" s="15"/>
      <c r="D7" s="15"/>
      <c r="E7" s="15"/>
      <c r="F7" s="15"/>
      <c r="G7" s="15"/>
      <c r="H7" s="15"/>
      <c r="I7" s="16"/>
    </row>
    <row r="8" spans="2:11" x14ac:dyDescent="0.25">
      <c r="B8" s="14"/>
      <c r="C8" s="15"/>
      <c r="D8" s="15"/>
      <c r="E8" s="15"/>
      <c r="F8" s="15"/>
      <c r="G8" s="15"/>
      <c r="H8" s="15"/>
      <c r="I8" s="16"/>
    </row>
    <row r="9" spans="2:11" x14ac:dyDescent="0.25">
      <c r="B9" s="14"/>
      <c r="C9" s="15"/>
      <c r="D9" s="15"/>
      <c r="E9" s="15"/>
      <c r="F9" s="15"/>
      <c r="G9" s="15"/>
      <c r="H9" s="15"/>
      <c r="I9" s="16"/>
    </row>
    <row r="10" spans="2:11" x14ac:dyDescent="0.25">
      <c r="B10" s="14"/>
      <c r="C10" s="15"/>
      <c r="D10" s="15"/>
      <c r="E10" s="15"/>
      <c r="F10" s="15"/>
      <c r="G10" s="15"/>
      <c r="H10" s="15"/>
      <c r="I10" s="16"/>
    </row>
    <row r="11" spans="2:11" x14ac:dyDescent="0.25">
      <c r="B11" s="14"/>
      <c r="C11" s="15"/>
      <c r="D11" s="15"/>
      <c r="E11" s="15"/>
      <c r="F11" s="15"/>
      <c r="G11" s="15"/>
      <c r="H11" s="15"/>
      <c r="I11" s="16"/>
    </row>
    <row r="12" spans="2:11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1" ht="15.75" thickBot="1" x14ac:dyDescent="0.3">
      <c r="B13" s="19" t="s">
        <v>26</v>
      </c>
      <c r="C13" s="187" t="s">
        <v>27</v>
      </c>
      <c r="D13" s="188"/>
      <c r="E13" s="189"/>
      <c r="F13" s="187" t="s">
        <v>28</v>
      </c>
      <c r="G13" s="189"/>
      <c r="H13" s="187" t="s">
        <v>29</v>
      </c>
      <c r="I13" s="189"/>
    </row>
    <row r="14" spans="2:11" x14ac:dyDescent="0.25">
      <c r="B14" s="20">
        <v>3</v>
      </c>
      <c r="C14" s="190" t="s">
        <v>30</v>
      </c>
      <c r="D14" s="191"/>
      <c r="E14" s="192"/>
      <c r="F14" s="190">
        <v>500</v>
      </c>
      <c r="G14" s="191"/>
      <c r="H14" s="190">
        <f>B14*F14</f>
        <v>1500</v>
      </c>
      <c r="I14" s="192"/>
    </row>
    <row r="15" spans="2:11" x14ac:dyDescent="0.25">
      <c r="B15" s="21">
        <v>1000</v>
      </c>
      <c r="C15" s="193" t="s">
        <v>31</v>
      </c>
      <c r="D15" s="194"/>
      <c r="E15" s="195"/>
      <c r="F15" s="193">
        <v>1</v>
      </c>
      <c r="G15" s="194"/>
      <c r="H15" s="193">
        <f t="shared" ref="H15:H16" si="0">B15*F15</f>
        <v>1000</v>
      </c>
      <c r="I15" s="195"/>
    </row>
    <row r="16" spans="2:11" x14ac:dyDescent="0.25">
      <c r="B16" s="21">
        <v>40</v>
      </c>
      <c r="C16" s="193" t="s">
        <v>32</v>
      </c>
      <c r="D16" s="194"/>
      <c r="E16" s="195"/>
      <c r="F16" s="193">
        <v>2</v>
      </c>
      <c r="G16" s="194"/>
      <c r="H16" s="193">
        <f t="shared" si="0"/>
        <v>80</v>
      </c>
      <c r="I16" s="195"/>
    </row>
    <row r="17" spans="2:9" x14ac:dyDescent="0.25">
      <c r="B17" s="21">
        <v>1</v>
      </c>
      <c r="C17" s="193" t="s">
        <v>33</v>
      </c>
      <c r="D17" s="194"/>
      <c r="E17" s="195"/>
      <c r="F17" s="193"/>
      <c r="G17" s="194"/>
      <c r="H17" s="193">
        <f>SUM(H14:I16)*0.05</f>
        <v>129</v>
      </c>
      <c r="I17" s="195"/>
    </row>
    <row r="18" spans="2:9" x14ac:dyDescent="0.25">
      <c r="B18" s="21"/>
      <c r="C18" s="193"/>
      <c r="D18" s="194"/>
      <c r="E18" s="195"/>
      <c r="F18" s="193"/>
      <c r="G18" s="194"/>
      <c r="H18" s="193"/>
      <c r="I18" s="195"/>
    </row>
    <row r="19" spans="2:9" x14ac:dyDescent="0.25">
      <c r="B19" s="21"/>
      <c r="C19" s="193"/>
      <c r="D19" s="194"/>
      <c r="E19" s="195"/>
      <c r="F19" s="193"/>
      <c r="G19" s="194"/>
      <c r="H19" s="193"/>
      <c r="I19" s="195"/>
    </row>
    <row r="20" spans="2:9" x14ac:dyDescent="0.25">
      <c r="B20" s="21"/>
      <c r="C20" s="193"/>
      <c r="D20" s="194"/>
      <c r="E20" s="195"/>
      <c r="F20" s="193"/>
      <c r="G20" s="194"/>
      <c r="H20" s="193"/>
      <c r="I20" s="195"/>
    </row>
    <row r="21" spans="2:9" x14ac:dyDescent="0.25">
      <c r="B21" s="21"/>
      <c r="C21" s="193"/>
      <c r="D21" s="194"/>
      <c r="E21" s="195"/>
      <c r="F21" s="193"/>
      <c r="G21" s="194"/>
      <c r="H21" s="193"/>
      <c r="I21" s="195"/>
    </row>
    <row r="22" spans="2:9" x14ac:dyDescent="0.25">
      <c r="B22" s="21"/>
      <c r="C22" s="193"/>
      <c r="D22" s="194"/>
      <c r="E22" s="195"/>
      <c r="F22" s="193"/>
      <c r="G22" s="194"/>
      <c r="H22" s="193"/>
      <c r="I22" s="195"/>
    </row>
    <row r="23" spans="2:9" x14ac:dyDescent="0.25">
      <c r="B23" s="21"/>
      <c r="C23" s="193"/>
      <c r="D23" s="194"/>
      <c r="E23" s="195"/>
      <c r="F23" s="193"/>
      <c r="G23" s="194"/>
      <c r="H23" s="193"/>
      <c r="I23" s="195"/>
    </row>
    <row r="24" spans="2:9" x14ac:dyDescent="0.25">
      <c r="B24" s="21"/>
      <c r="C24" s="193"/>
      <c r="D24" s="194"/>
      <c r="E24" s="195"/>
      <c r="F24" s="193"/>
      <c r="G24" s="194"/>
      <c r="H24" s="193"/>
      <c r="I24" s="195"/>
    </row>
    <row r="25" spans="2:9" x14ac:dyDescent="0.25">
      <c r="B25" s="21"/>
      <c r="C25" s="193"/>
      <c r="D25" s="194"/>
      <c r="E25" s="195"/>
      <c r="F25" s="193"/>
      <c r="G25" s="194"/>
      <c r="H25" s="193"/>
      <c r="I25" s="195"/>
    </row>
    <row r="26" spans="2:9" x14ac:dyDescent="0.25">
      <c r="B26" s="21"/>
      <c r="C26" s="193"/>
      <c r="D26" s="194"/>
      <c r="E26" s="195"/>
      <c r="F26" s="193"/>
      <c r="G26" s="194"/>
      <c r="H26" s="193"/>
      <c r="I26" s="195"/>
    </row>
    <row r="27" spans="2:9" ht="15.75" thickBot="1" x14ac:dyDescent="0.3">
      <c r="B27" s="21"/>
      <c r="C27" s="196"/>
      <c r="D27" s="197"/>
      <c r="E27" s="198"/>
      <c r="F27" s="193"/>
      <c r="G27" s="194"/>
      <c r="H27" s="196"/>
      <c r="I27" s="198"/>
    </row>
    <row r="28" spans="2:9" ht="15.75" thickBot="1" x14ac:dyDescent="0.3">
      <c r="B28" s="22" t="s">
        <v>34</v>
      </c>
      <c r="C28" s="23">
        <f>SUM(H14:H16)-H17</f>
        <v>2451</v>
      </c>
      <c r="D28" s="22" t="s">
        <v>35</v>
      </c>
      <c r="E28" s="23"/>
      <c r="F28" s="24"/>
      <c r="G28" s="25"/>
      <c r="H28" s="26" t="s">
        <v>36</v>
      </c>
      <c r="I28" s="27">
        <f>C28</f>
        <v>2451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opLeftCell="A3" workbookViewId="0">
      <selection activeCell="Q14" sqref="Q14"/>
    </sheetView>
  </sheetViews>
  <sheetFormatPr baseColWidth="10" defaultRowHeight="15" x14ac:dyDescent="0.25"/>
  <sheetData>
    <row r="1" spans="2:9" ht="15.75" thickBot="1" x14ac:dyDescent="0.3"/>
    <row r="2" spans="2:9" x14ac:dyDescent="0.25">
      <c r="B2" s="11"/>
      <c r="C2" s="12"/>
      <c r="D2" s="12"/>
      <c r="E2" s="12"/>
      <c r="F2" s="12"/>
      <c r="G2" s="12"/>
      <c r="H2" s="12"/>
      <c r="I2" s="13"/>
    </row>
    <row r="3" spans="2:9" x14ac:dyDescent="0.25">
      <c r="B3" s="14"/>
      <c r="C3" s="15"/>
      <c r="D3" s="15"/>
      <c r="E3" s="15"/>
      <c r="F3" s="15"/>
      <c r="G3" s="15"/>
      <c r="H3" s="15"/>
      <c r="I3" s="16"/>
    </row>
    <row r="4" spans="2:9" x14ac:dyDescent="0.25">
      <c r="B4" s="14"/>
      <c r="C4" s="15"/>
      <c r="D4" s="15"/>
      <c r="E4" s="15"/>
      <c r="F4" s="15"/>
      <c r="G4" s="15"/>
      <c r="H4" s="15"/>
      <c r="I4" s="16"/>
    </row>
    <row r="5" spans="2:9" x14ac:dyDescent="0.25">
      <c r="B5" s="14"/>
      <c r="C5" s="15"/>
      <c r="D5" s="15"/>
      <c r="E5" s="15"/>
      <c r="F5" s="15"/>
      <c r="G5" s="15"/>
      <c r="H5" s="15"/>
      <c r="I5" s="16"/>
    </row>
    <row r="6" spans="2:9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43278</v>
      </c>
      <c r="I6" s="16"/>
    </row>
    <row r="7" spans="2:9" x14ac:dyDescent="0.25">
      <c r="B7" s="14"/>
      <c r="C7" s="15"/>
      <c r="D7" s="15"/>
      <c r="E7" s="15"/>
      <c r="F7" s="15"/>
      <c r="G7" s="15"/>
      <c r="H7" s="15"/>
      <c r="I7" s="16"/>
    </row>
    <row r="8" spans="2:9" x14ac:dyDescent="0.25">
      <c r="B8" s="14"/>
      <c r="C8" s="15"/>
      <c r="D8" s="15"/>
      <c r="E8" s="15"/>
      <c r="F8" s="15"/>
      <c r="G8" s="15"/>
      <c r="H8" s="15"/>
      <c r="I8" s="16"/>
    </row>
    <row r="9" spans="2:9" x14ac:dyDescent="0.25">
      <c r="B9" s="14"/>
      <c r="C9" s="15"/>
      <c r="D9" s="15"/>
      <c r="E9" s="15"/>
      <c r="F9" s="15"/>
      <c r="G9" s="15"/>
      <c r="H9" s="15"/>
      <c r="I9" s="16"/>
    </row>
    <row r="10" spans="2:9" x14ac:dyDescent="0.25">
      <c r="B10" s="14"/>
      <c r="C10" s="15"/>
      <c r="D10" s="15"/>
      <c r="E10" s="15"/>
      <c r="F10" s="15"/>
      <c r="G10" s="15"/>
      <c r="H10" s="15"/>
      <c r="I10" s="16"/>
    </row>
    <row r="11" spans="2:9" x14ac:dyDescent="0.25">
      <c r="B11" s="14"/>
      <c r="C11" s="15"/>
      <c r="D11" s="15"/>
      <c r="E11" s="15"/>
      <c r="F11" s="15"/>
      <c r="G11" s="15"/>
      <c r="H11" s="15"/>
      <c r="I11" s="16"/>
    </row>
    <row r="12" spans="2:9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9" ht="15.75" thickBot="1" x14ac:dyDescent="0.3">
      <c r="B13" s="19" t="s">
        <v>26</v>
      </c>
      <c r="C13" s="187" t="s">
        <v>27</v>
      </c>
      <c r="D13" s="188"/>
      <c r="E13" s="189"/>
      <c r="F13" s="187" t="s">
        <v>28</v>
      </c>
      <c r="G13" s="189"/>
      <c r="H13" s="187" t="s">
        <v>29</v>
      </c>
      <c r="I13" s="189"/>
    </row>
    <row r="14" spans="2:9" x14ac:dyDescent="0.25">
      <c r="B14" s="20">
        <v>5</v>
      </c>
      <c r="C14" s="190" t="s">
        <v>172</v>
      </c>
      <c r="D14" s="191"/>
      <c r="E14" s="192"/>
      <c r="F14" s="190">
        <v>150</v>
      </c>
      <c r="G14" s="191"/>
      <c r="H14" s="190">
        <f>B14*F14</f>
        <v>750</v>
      </c>
      <c r="I14" s="192"/>
    </row>
    <row r="15" spans="2:9" x14ac:dyDescent="0.25">
      <c r="B15" s="21"/>
      <c r="C15" s="193"/>
      <c r="D15" s="194"/>
      <c r="E15" s="195"/>
      <c r="F15" s="193"/>
      <c r="G15" s="194"/>
      <c r="H15" s="193"/>
      <c r="I15" s="195"/>
    </row>
    <row r="16" spans="2:9" x14ac:dyDescent="0.25">
      <c r="B16" s="21"/>
      <c r="C16" s="193"/>
      <c r="D16" s="194"/>
      <c r="E16" s="195"/>
      <c r="F16" s="193"/>
      <c r="G16" s="194"/>
      <c r="H16" s="193"/>
      <c r="I16" s="195"/>
    </row>
    <row r="17" spans="2:9" x14ac:dyDescent="0.25">
      <c r="B17" s="21"/>
      <c r="C17" s="193"/>
      <c r="D17" s="194"/>
      <c r="E17" s="195"/>
      <c r="F17" s="193"/>
      <c r="G17" s="194"/>
      <c r="H17" s="193"/>
      <c r="I17" s="195"/>
    </row>
    <row r="18" spans="2:9" x14ac:dyDescent="0.25">
      <c r="B18" s="21"/>
      <c r="C18" s="193"/>
      <c r="D18" s="194"/>
      <c r="E18" s="195"/>
      <c r="F18" s="193"/>
      <c r="G18" s="194"/>
      <c r="H18" s="193"/>
      <c r="I18" s="195"/>
    </row>
    <row r="19" spans="2:9" x14ac:dyDescent="0.25">
      <c r="B19" s="21"/>
      <c r="C19" s="193"/>
      <c r="D19" s="194"/>
      <c r="E19" s="195"/>
      <c r="F19" s="193"/>
      <c r="G19" s="194"/>
      <c r="H19" s="193"/>
      <c r="I19" s="195"/>
    </row>
    <row r="20" spans="2:9" x14ac:dyDescent="0.25">
      <c r="B20" s="21"/>
      <c r="C20" s="193"/>
      <c r="D20" s="194"/>
      <c r="E20" s="195"/>
      <c r="F20" s="193"/>
      <c r="G20" s="194"/>
      <c r="H20" s="193"/>
      <c r="I20" s="195"/>
    </row>
    <row r="21" spans="2:9" x14ac:dyDescent="0.25">
      <c r="B21" s="21"/>
      <c r="C21" s="193"/>
      <c r="D21" s="194"/>
      <c r="E21" s="195"/>
      <c r="F21" s="193"/>
      <c r="G21" s="194"/>
      <c r="H21" s="193"/>
      <c r="I21" s="195"/>
    </row>
    <row r="22" spans="2:9" x14ac:dyDescent="0.25">
      <c r="B22" s="21"/>
      <c r="C22" s="193"/>
      <c r="D22" s="194"/>
      <c r="E22" s="195"/>
      <c r="F22" s="193"/>
      <c r="G22" s="194"/>
      <c r="H22" s="193"/>
      <c r="I22" s="195"/>
    </row>
    <row r="23" spans="2:9" x14ac:dyDescent="0.25">
      <c r="B23" s="21"/>
      <c r="C23" s="193"/>
      <c r="D23" s="194"/>
      <c r="E23" s="195"/>
      <c r="F23" s="193"/>
      <c r="G23" s="194"/>
      <c r="H23" s="193"/>
      <c r="I23" s="195"/>
    </row>
    <row r="24" spans="2:9" x14ac:dyDescent="0.25">
      <c r="B24" s="21"/>
      <c r="C24" s="193"/>
      <c r="D24" s="194"/>
      <c r="E24" s="195"/>
      <c r="F24" s="193"/>
      <c r="G24" s="194"/>
      <c r="H24" s="193"/>
      <c r="I24" s="195"/>
    </row>
    <row r="25" spans="2:9" x14ac:dyDescent="0.25">
      <c r="B25" s="21"/>
      <c r="C25" s="193"/>
      <c r="D25" s="194"/>
      <c r="E25" s="195"/>
      <c r="F25" s="193"/>
      <c r="G25" s="194"/>
      <c r="H25" s="193"/>
      <c r="I25" s="195"/>
    </row>
    <row r="26" spans="2:9" x14ac:dyDescent="0.25">
      <c r="B26" s="21"/>
      <c r="C26" s="193"/>
      <c r="D26" s="194"/>
      <c r="E26" s="195"/>
      <c r="F26" s="193"/>
      <c r="G26" s="194"/>
      <c r="H26" s="193"/>
      <c r="I26" s="195"/>
    </row>
    <row r="27" spans="2:9" ht="15.75" thickBot="1" x14ac:dyDescent="0.3">
      <c r="B27" s="21"/>
      <c r="C27" s="196"/>
      <c r="D27" s="197"/>
      <c r="E27" s="198"/>
      <c r="F27" s="193"/>
      <c r="G27" s="194"/>
      <c r="H27" s="196"/>
      <c r="I27" s="198"/>
    </row>
    <row r="28" spans="2:9" ht="15.75" thickBot="1" x14ac:dyDescent="0.3">
      <c r="B28" s="22" t="s">
        <v>34</v>
      </c>
      <c r="C28" s="23">
        <f>SUM(H14:H27)</f>
        <v>750</v>
      </c>
      <c r="D28" s="22" t="s">
        <v>35</v>
      </c>
      <c r="E28" s="23"/>
      <c r="F28" s="24"/>
      <c r="G28" s="25"/>
      <c r="H28" s="26" t="s">
        <v>36</v>
      </c>
      <c r="I28" s="27">
        <f>SUM(C28,E28,G28)</f>
        <v>750</v>
      </c>
    </row>
    <row r="29" spans="2:9" ht="15.75" thickBot="1" x14ac:dyDescent="0.3">
      <c r="B29" s="14"/>
      <c r="C29" s="15"/>
      <c r="D29" s="15"/>
      <c r="E29" s="125" t="s">
        <v>173</v>
      </c>
      <c r="F29" s="126"/>
      <c r="G29" s="242" t="s">
        <v>174</v>
      </c>
      <c r="H29" s="243"/>
      <c r="I29" s="244"/>
    </row>
    <row r="30" spans="2:9" x14ac:dyDescent="0.25">
      <c r="B30" s="14"/>
      <c r="C30" s="15"/>
      <c r="D30" s="15"/>
      <c r="E30" s="115" t="s">
        <v>175</v>
      </c>
      <c r="F30" s="127" t="s">
        <v>176</v>
      </c>
      <c r="G30" s="115" t="s">
        <v>177</v>
      </c>
      <c r="H30" s="128"/>
      <c r="I30" s="129"/>
    </row>
    <row r="31" spans="2:9" x14ac:dyDescent="0.25">
      <c r="B31" s="14"/>
      <c r="C31" s="15"/>
      <c r="D31" s="15"/>
      <c r="E31" s="34" t="s">
        <v>178</v>
      </c>
      <c r="F31" s="130">
        <v>4221112</v>
      </c>
      <c r="G31" s="34" t="s">
        <v>175</v>
      </c>
      <c r="H31" s="124" t="s">
        <v>179</v>
      </c>
      <c r="I31" s="28"/>
    </row>
    <row r="32" spans="2:9" x14ac:dyDescent="0.25">
      <c r="B32" s="14"/>
      <c r="C32" s="15"/>
      <c r="D32" s="15"/>
      <c r="E32" s="34" t="s">
        <v>180</v>
      </c>
      <c r="F32" s="131" t="s">
        <v>181</v>
      </c>
      <c r="G32" s="34" t="s">
        <v>178</v>
      </c>
      <c r="H32" s="132">
        <v>4522242</v>
      </c>
      <c r="I32" s="16"/>
    </row>
    <row r="33" spans="2:9" ht="15.75" thickBot="1" x14ac:dyDescent="0.3">
      <c r="B33" s="14"/>
      <c r="C33" s="15"/>
      <c r="D33" s="15"/>
      <c r="E33" s="133" t="s">
        <v>182</v>
      </c>
      <c r="F33" s="134" t="s">
        <v>183</v>
      </c>
      <c r="G33" s="29"/>
      <c r="H33" s="30"/>
      <c r="I33" s="31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6">
    <mergeCell ref="C27:E27"/>
    <mergeCell ref="F27:G27"/>
    <mergeCell ref="H27:I27"/>
    <mergeCell ref="G29:I29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workbookViewId="0">
      <selection activeCell="A20" sqref="A20"/>
    </sheetView>
  </sheetViews>
  <sheetFormatPr baseColWidth="10" defaultRowHeight="15" x14ac:dyDescent="0.25"/>
  <sheetData>
    <row r="1" spans="2:12" ht="15.75" thickBot="1" x14ac:dyDescent="0.3"/>
    <row r="2" spans="2:12" x14ac:dyDescent="0.25">
      <c r="B2" s="11"/>
      <c r="C2" s="12"/>
      <c r="D2" s="12"/>
      <c r="E2" s="12"/>
      <c r="F2" s="12"/>
      <c r="G2" s="12"/>
      <c r="H2" s="12"/>
      <c r="I2" s="12"/>
      <c r="J2" s="13"/>
      <c r="L2" s="1" t="s">
        <v>184</v>
      </c>
    </row>
    <row r="3" spans="2:12" x14ac:dyDescent="0.25">
      <c r="B3" s="14"/>
      <c r="C3" s="15"/>
      <c r="D3" s="15"/>
      <c r="E3" s="15"/>
      <c r="F3" s="15"/>
      <c r="G3" s="15"/>
      <c r="H3" s="15"/>
      <c r="I3" s="15"/>
      <c r="J3" s="16"/>
    </row>
    <row r="4" spans="2:12" x14ac:dyDescent="0.25">
      <c r="B4" s="14"/>
      <c r="C4" s="15"/>
      <c r="D4" s="15"/>
      <c r="E4" s="15"/>
      <c r="F4" s="15"/>
      <c r="G4" s="15"/>
      <c r="H4" s="15"/>
      <c r="I4" s="15"/>
      <c r="J4" s="16"/>
    </row>
    <row r="5" spans="2:12" x14ac:dyDescent="0.25">
      <c r="B5" s="14"/>
      <c r="C5" s="15"/>
      <c r="D5" s="15"/>
      <c r="E5" s="15"/>
      <c r="F5" s="15"/>
      <c r="G5" s="15"/>
      <c r="H5" s="15"/>
      <c r="I5" s="15"/>
      <c r="J5" s="16"/>
    </row>
    <row r="6" spans="2:12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43278</v>
      </c>
      <c r="I6" s="15"/>
      <c r="J6" s="16"/>
    </row>
    <row r="7" spans="2:12" x14ac:dyDescent="0.25">
      <c r="B7" s="14"/>
      <c r="C7" s="15"/>
      <c r="D7" s="15"/>
      <c r="E7" s="15"/>
      <c r="F7" s="15"/>
      <c r="G7" s="17" t="s">
        <v>185</v>
      </c>
      <c r="H7" s="15"/>
      <c r="I7" s="15"/>
      <c r="J7" s="16"/>
    </row>
    <row r="8" spans="2:12" x14ac:dyDescent="0.25">
      <c r="B8" s="14"/>
      <c r="C8" s="15"/>
      <c r="D8" s="15"/>
      <c r="E8" s="15"/>
      <c r="F8" s="15"/>
      <c r="G8" s="15" t="s">
        <v>186</v>
      </c>
      <c r="H8" s="15"/>
      <c r="I8" s="15"/>
      <c r="J8" s="16"/>
    </row>
    <row r="9" spans="2:12" x14ac:dyDescent="0.25">
      <c r="B9" s="14"/>
      <c r="C9" s="15"/>
      <c r="D9" s="15"/>
      <c r="E9" s="15"/>
      <c r="F9" s="15"/>
      <c r="G9" s="15"/>
      <c r="H9" s="15"/>
      <c r="I9" s="15"/>
      <c r="J9" s="16"/>
    </row>
    <row r="10" spans="2:12" x14ac:dyDescent="0.25">
      <c r="B10" s="14"/>
      <c r="C10" s="15"/>
      <c r="D10" s="15"/>
      <c r="E10" s="15"/>
      <c r="F10" s="15"/>
      <c r="G10" s="15"/>
      <c r="H10" s="15"/>
      <c r="I10" s="15"/>
      <c r="J10" s="16"/>
    </row>
    <row r="11" spans="2:12" x14ac:dyDescent="0.25">
      <c r="B11" s="14"/>
      <c r="C11" s="15"/>
      <c r="D11" s="15"/>
      <c r="E11" s="15"/>
      <c r="F11" s="15"/>
      <c r="G11" s="15"/>
      <c r="H11" s="15"/>
      <c r="I11" s="15"/>
      <c r="J11" s="16"/>
    </row>
    <row r="12" spans="2:12" x14ac:dyDescent="0.25">
      <c r="B12" s="14"/>
      <c r="C12" s="15"/>
      <c r="D12" s="15"/>
      <c r="E12" s="15"/>
      <c r="F12" s="15"/>
      <c r="G12" s="15"/>
      <c r="H12" s="15"/>
      <c r="I12" s="15"/>
      <c r="J12" s="16"/>
    </row>
    <row r="13" spans="2:12" x14ac:dyDescent="0.25">
      <c r="B13" s="135" t="s">
        <v>187</v>
      </c>
      <c r="C13" s="253" t="s">
        <v>128</v>
      </c>
      <c r="D13" s="253"/>
      <c r="E13" s="253"/>
      <c r="F13" s="253" t="s">
        <v>188</v>
      </c>
      <c r="G13" s="253"/>
      <c r="H13" s="253" t="s">
        <v>189</v>
      </c>
      <c r="I13" s="253"/>
      <c r="J13" s="136" t="s">
        <v>190</v>
      </c>
    </row>
    <row r="14" spans="2:12" x14ac:dyDescent="0.25">
      <c r="B14" s="137">
        <v>42832</v>
      </c>
      <c r="C14" s="194" t="s">
        <v>191</v>
      </c>
      <c r="D14" s="194"/>
      <c r="E14" s="194"/>
      <c r="F14" s="194">
        <v>1000</v>
      </c>
      <c r="G14" s="194"/>
      <c r="H14" s="194">
        <v>0</v>
      </c>
      <c r="I14" s="194"/>
      <c r="J14" s="16">
        <f>F14-H14</f>
        <v>1000</v>
      </c>
    </row>
    <row r="15" spans="2:12" x14ac:dyDescent="0.25">
      <c r="B15" s="137">
        <v>42833</v>
      </c>
      <c r="C15" s="194" t="s">
        <v>192</v>
      </c>
      <c r="D15" s="194"/>
      <c r="E15" s="194"/>
      <c r="F15" s="194">
        <v>500</v>
      </c>
      <c r="G15" s="194"/>
      <c r="H15" s="194">
        <v>0</v>
      </c>
      <c r="I15" s="194"/>
      <c r="J15" s="16">
        <f>J14+F15-H15</f>
        <v>1500</v>
      </c>
    </row>
    <row r="16" spans="2:12" x14ac:dyDescent="0.25">
      <c r="B16" s="137">
        <v>42834</v>
      </c>
      <c r="C16" s="194" t="s">
        <v>193</v>
      </c>
      <c r="D16" s="194"/>
      <c r="E16" s="194"/>
      <c r="F16" s="194">
        <v>300</v>
      </c>
      <c r="G16" s="194"/>
      <c r="H16" s="194">
        <v>0</v>
      </c>
      <c r="I16" s="194"/>
      <c r="J16" s="16">
        <f t="shared" ref="J16:J20" si="0">J15+F16-H16</f>
        <v>1800</v>
      </c>
    </row>
    <row r="17" spans="2:10" x14ac:dyDescent="0.25">
      <c r="B17" s="137">
        <v>42835</v>
      </c>
      <c r="C17" s="194" t="s">
        <v>194</v>
      </c>
      <c r="D17" s="194"/>
      <c r="E17" s="194"/>
      <c r="F17" s="194">
        <v>0</v>
      </c>
      <c r="G17" s="194"/>
      <c r="H17" s="194">
        <v>400</v>
      </c>
      <c r="I17" s="194"/>
      <c r="J17" s="16">
        <f t="shared" si="0"/>
        <v>1400</v>
      </c>
    </row>
    <row r="18" spans="2:10" x14ac:dyDescent="0.25">
      <c r="B18" s="137">
        <v>42837</v>
      </c>
      <c r="C18" s="194" t="s">
        <v>195</v>
      </c>
      <c r="D18" s="194"/>
      <c r="E18" s="194"/>
      <c r="F18" s="194">
        <v>600</v>
      </c>
      <c r="G18" s="194"/>
      <c r="H18" s="194">
        <v>0</v>
      </c>
      <c r="I18" s="194"/>
      <c r="J18" s="16">
        <f t="shared" si="0"/>
        <v>2000</v>
      </c>
    </row>
    <row r="19" spans="2:10" x14ac:dyDescent="0.25">
      <c r="B19" s="137">
        <v>42838</v>
      </c>
      <c r="C19" s="194" t="s">
        <v>196</v>
      </c>
      <c r="D19" s="194"/>
      <c r="E19" s="194"/>
      <c r="F19" s="194">
        <v>0</v>
      </c>
      <c r="G19" s="194"/>
      <c r="H19" s="194">
        <v>1000</v>
      </c>
      <c r="I19" s="194"/>
      <c r="J19" s="16">
        <f t="shared" si="0"/>
        <v>1000</v>
      </c>
    </row>
    <row r="20" spans="2:10" x14ac:dyDescent="0.25">
      <c r="B20" s="137">
        <v>42839</v>
      </c>
      <c r="C20" s="194" t="s">
        <v>197</v>
      </c>
      <c r="D20" s="194"/>
      <c r="E20" s="194"/>
      <c r="F20" s="194">
        <v>0</v>
      </c>
      <c r="G20" s="194"/>
      <c r="H20" s="194">
        <v>100</v>
      </c>
      <c r="I20" s="194"/>
      <c r="J20" s="16">
        <f t="shared" si="0"/>
        <v>900</v>
      </c>
    </row>
    <row r="21" spans="2:10" x14ac:dyDescent="0.25">
      <c r="B21" s="14"/>
      <c r="C21" s="194"/>
      <c r="D21" s="194"/>
      <c r="E21" s="194"/>
      <c r="F21" s="194"/>
      <c r="G21" s="194"/>
      <c r="H21" s="194"/>
      <c r="I21" s="194"/>
      <c r="J21" s="16"/>
    </row>
    <row r="22" spans="2:10" x14ac:dyDescent="0.25">
      <c r="B22" s="14"/>
      <c r="C22" s="194"/>
      <c r="D22" s="194"/>
      <c r="E22" s="194"/>
      <c r="F22" s="194"/>
      <c r="G22" s="194"/>
      <c r="H22" s="194"/>
      <c r="I22" s="194"/>
      <c r="J22" s="16"/>
    </row>
    <row r="23" spans="2:10" x14ac:dyDescent="0.25">
      <c r="B23" s="14"/>
      <c r="C23" s="194"/>
      <c r="D23" s="194"/>
      <c r="E23" s="194"/>
      <c r="F23" s="194"/>
      <c r="G23" s="194"/>
      <c r="H23" s="194"/>
      <c r="I23" s="194"/>
      <c r="J23" s="16"/>
    </row>
    <row r="24" spans="2:10" x14ac:dyDescent="0.25">
      <c r="B24" s="14"/>
      <c r="C24" s="194"/>
      <c r="D24" s="194"/>
      <c r="E24" s="194"/>
      <c r="F24" s="194"/>
      <c r="G24" s="194"/>
      <c r="H24" s="194"/>
      <c r="I24" s="194"/>
      <c r="J24" s="16"/>
    </row>
    <row r="25" spans="2:10" x14ac:dyDescent="0.25">
      <c r="B25" s="14"/>
      <c r="C25" s="194"/>
      <c r="D25" s="194"/>
      <c r="E25" s="194"/>
      <c r="F25" s="194"/>
      <c r="G25" s="194"/>
      <c r="H25" s="194"/>
      <c r="I25" s="194"/>
      <c r="J25" s="16"/>
    </row>
    <row r="26" spans="2:10" x14ac:dyDescent="0.25">
      <c r="B26" s="14"/>
      <c r="C26" s="194"/>
      <c r="D26" s="194"/>
      <c r="E26" s="194"/>
      <c r="F26" s="194"/>
      <c r="G26" s="194"/>
      <c r="H26" s="194"/>
      <c r="I26" s="194"/>
      <c r="J26" s="16"/>
    </row>
    <row r="27" spans="2:10" x14ac:dyDescent="0.25">
      <c r="B27" s="14"/>
      <c r="C27" s="194"/>
      <c r="D27" s="194"/>
      <c r="E27" s="194"/>
      <c r="F27" s="194"/>
      <c r="G27" s="194"/>
      <c r="H27" s="194"/>
      <c r="I27" s="194"/>
      <c r="J27" s="16"/>
    </row>
    <row r="28" spans="2:10" x14ac:dyDescent="0.25">
      <c r="B28" s="138"/>
      <c r="C28" s="139"/>
      <c r="D28" s="140"/>
      <c r="E28" s="139"/>
      <c r="F28" s="141"/>
      <c r="G28" s="139"/>
      <c r="H28" s="140"/>
      <c r="I28" s="142"/>
      <c r="J28" s="16"/>
    </row>
    <row r="29" spans="2:10" x14ac:dyDescent="0.25">
      <c r="B29" s="14" t="s">
        <v>198</v>
      </c>
      <c r="C29" s="15"/>
      <c r="D29" s="15"/>
      <c r="E29" s="15"/>
      <c r="F29" s="15"/>
      <c r="G29" s="17" t="s">
        <v>199</v>
      </c>
      <c r="H29" s="17">
        <f>J20</f>
        <v>900</v>
      </c>
      <c r="I29" s="143"/>
      <c r="J29" s="16"/>
    </row>
    <row r="30" spans="2:10" x14ac:dyDescent="0.25">
      <c r="B30" s="14"/>
      <c r="C30" s="15"/>
      <c r="D30" s="15"/>
      <c r="E30" s="15"/>
      <c r="F30" s="15"/>
      <c r="G30" s="17"/>
      <c r="H30" s="17"/>
      <c r="I30" s="143"/>
      <c r="J30" s="16"/>
    </row>
    <row r="31" spans="2:10" x14ac:dyDescent="0.25">
      <c r="B31" s="14"/>
      <c r="C31" s="15"/>
      <c r="D31" s="15"/>
      <c r="E31" s="15"/>
      <c r="F31" s="15"/>
      <c r="G31" s="15"/>
      <c r="H31" s="17"/>
      <c r="I31" s="143"/>
      <c r="J31" s="16"/>
    </row>
    <row r="32" spans="2:10" x14ac:dyDescent="0.25">
      <c r="B32" s="14"/>
      <c r="C32" s="15"/>
      <c r="D32" s="15"/>
      <c r="E32" s="15"/>
      <c r="F32" s="15"/>
      <c r="G32" s="17"/>
      <c r="H32" s="15"/>
      <c r="I32" s="15"/>
      <c r="J32" s="16"/>
    </row>
    <row r="33" spans="2:10" x14ac:dyDescent="0.25">
      <c r="B33" s="14"/>
      <c r="C33" s="15"/>
      <c r="D33" s="15"/>
      <c r="E33" s="15"/>
      <c r="F33" s="15"/>
      <c r="G33" s="15"/>
      <c r="H33" s="15"/>
      <c r="I33" s="15"/>
      <c r="J33" s="16"/>
    </row>
    <row r="34" spans="2:10" ht="15.75" thickBot="1" x14ac:dyDescent="0.3">
      <c r="B34" s="29"/>
      <c r="C34" s="30"/>
      <c r="D34" s="30"/>
      <c r="E34" s="30"/>
      <c r="F34" s="30"/>
      <c r="G34" s="30"/>
      <c r="H34" s="30"/>
      <c r="I34" s="30"/>
      <c r="J34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7"/>
  <sheetViews>
    <sheetView workbookViewId="0">
      <selection activeCell="P11" sqref="P11"/>
    </sheetView>
  </sheetViews>
  <sheetFormatPr baseColWidth="10" defaultRowHeight="15" x14ac:dyDescent="0.25"/>
  <sheetData>
    <row r="2" spans="3:11" ht="15.75" thickBot="1" x14ac:dyDescent="0.3"/>
    <row r="3" spans="3:11" ht="15.75" thickBot="1" x14ac:dyDescent="0.3">
      <c r="C3" s="144"/>
      <c r="D3" s="145"/>
      <c r="E3" s="145"/>
      <c r="F3" s="146"/>
      <c r="G3" s="145"/>
      <c r="H3" s="145"/>
      <c r="I3" s="145"/>
      <c r="J3" s="145"/>
      <c r="K3" s="147"/>
    </row>
    <row r="4" spans="3:11" x14ac:dyDescent="0.25">
      <c r="C4" s="148"/>
      <c r="D4" s="146"/>
      <c r="E4" s="149"/>
      <c r="F4" s="150"/>
      <c r="G4" s="148"/>
      <c r="H4" s="149"/>
      <c r="I4" s="151"/>
      <c r="J4" s="152"/>
      <c r="K4" s="254" t="s">
        <v>200</v>
      </c>
    </row>
    <row r="5" spans="3:11" ht="15.75" thickBot="1" x14ac:dyDescent="0.3">
      <c r="C5" s="153"/>
      <c r="D5" s="154"/>
      <c r="E5" s="155"/>
      <c r="F5" s="150"/>
      <c r="G5" s="156"/>
      <c r="H5" s="157"/>
      <c r="I5" s="158"/>
      <c r="J5" s="159"/>
      <c r="K5" s="255"/>
    </row>
    <row r="6" spans="3:11" ht="15.75" thickBot="1" x14ac:dyDescent="0.3">
      <c r="C6" s="153"/>
      <c r="D6" s="154"/>
      <c r="E6" s="155"/>
      <c r="F6" s="150"/>
      <c r="G6" s="256">
        <f ca="1">TODAY()</f>
        <v>43278</v>
      </c>
      <c r="H6" s="257"/>
      <c r="I6" s="160"/>
      <c r="J6" s="161"/>
      <c r="K6" s="162"/>
    </row>
    <row r="7" spans="3:11" x14ac:dyDescent="0.25">
      <c r="C7" s="153"/>
      <c r="D7" s="154"/>
      <c r="E7" s="155"/>
      <c r="F7" s="150"/>
      <c r="G7" s="258" t="s">
        <v>201</v>
      </c>
      <c r="H7" s="259"/>
      <c r="I7" s="163" t="s">
        <v>202</v>
      </c>
      <c r="J7" s="163"/>
      <c r="K7" s="164"/>
    </row>
    <row r="8" spans="3:11" x14ac:dyDescent="0.25">
      <c r="C8" s="153"/>
      <c r="D8" s="154"/>
      <c r="E8" s="155"/>
      <c r="F8" s="150"/>
      <c r="G8" s="165" t="s">
        <v>203</v>
      </c>
      <c r="H8" s="166"/>
      <c r="I8" s="167"/>
      <c r="J8" s="167"/>
      <c r="K8" s="168"/>
    </row>
    <row r="9" spans="3:11" x14ac:dyDescent="0.25">
      <c r="C9" s="153"/>
      <c r="D9" s="154"/>
      <c r="E9" s="155"/>
      <c r="F9" s="150"/>
      <c r="G9" s="169"/>
      <c r="H9" s="170"/>
      <c r="I9" s="170"/>
      <c r="J9" s="170"/>
      <c r="K9" s="171"/>
    </row>
    <row r="10" spans="3:11" x14ac:dyDescent="0.25">
      <c r="C10" s="153"/>
      <c r="D10" s="154"/>
      <c r="E10" s="155"/>
      <c r="F10" s="150"/>
      <c r="G10" s="169"/>
      <c r="H10" s="170"/>
      <c r="I10" s="170"/>
      <c r="J10" s="170"/>
      <c r="K10" s="171"/>
    </row>
    <row r="11" spans="3:11" x14ac:dyDescent="0.25">
      <c r="C11" s="153"/>
      <c r="D11" s="154"/>
      <c r="E11" s="155"/>
      <c r="F11" s="150"/>
      <c r="G11" s="169"/>
      <c r="H11" s="170"/>
      <c r="I11" s="170"/>
      <c r="J11" s="170"/>
      <c r="K11" s="171"/>
    </row>
    <row r="12" spans="3:11" ht="15.75" thickBot="1" x14ac:dyDescent="0.3">
      <c r="C12" s="153"/>
      <c r="D12" s="154"/>
      <c r="E12" s="155"/>
      <c r="F12" s="150"/>
      <c r="G12" s="172"/>
      <c r="H12" s="173"/>
      <c r="I12" s="173"/>
      <c r="J12" s="173"/>
      <c r="K12" s="174"/>
    </row>
    <row r="13" spans="3:11" x14ac:dyDescent="0.25">
      <c r="C13" s="153"/>
      <c r="D13" s="154"/>
      <c r="E13" s="155"/>
      <c r="F13" s="150"/>
      <c r="G13" s="175"/>
      <c r="H13" s="176"/>
      <c r="I13" s="176"/>
      <c r="J13" s="176"/>
      <c r="K13" s="177"/>
    </row>
    <row r="14" spans="3:11" x14ac:dyDescent="0.25">
      <c r="C14" s="153"/>
      <c r="D14" s="154"/>
      <c r="E14" s="155"/>
      <c r="F14" s="150"/>
      <c r="G14" s="153"/>
      <c r="H14" s="154"/>
      <c r="I14" s="154"/>
      <c r="J14" s="154"/>
      <c r="K14" s="155"/>
    </row>
    <row r="15" spans="3:11" ht="15.75" thickBot="1" x14ac:dyDescent="0.3">
      <c r="C15" s="156"/>
      <c r="D15" s="178"/>
      <c r="E15" s="157"/>
      <c r="F15" s="150"/>
      <c r="G15" s="260" t="s">
        <v>204</v>
      </c>
      <c r="H15" s="261"/>
      <c r="I15" s="178"/>
      <c r="J15" s="262" t="s">
        <v>169</v>
      </c>
      <c r="K15" s="263"/>
    </row>
    <row r="16" spans="3:11" x14ac:dyDescent="0.25">
      <c r="C16" s="175"/>
      <c r="D16" s="176"/>
      <c r="E16" s="176"/>
      <c r="F16" s="154"/>
      <c r="G16" s="176"/>
      <c r="H16" s="176"/>
      <c r="I16" s="176"/>
      <c r="J16" s="176"/>
      <c r="K16" s="177"/>
    </row>
    <row r="17" spans="3:11" ht="15.75" thickBot="1" x14ac:dyDescent="0.3">
      <c r="C17" s="156"/>
      <c r="D17" s="178"/>
      <c r="E17" s="178"/>
      <c r="F17" s="178"/>
      <c r="G17" s="178"/>
      <c r="H17" s="178"/>
      <c r="I17" s="178"/>
      <c r="J17" s="178"/>
      <c r="K17" s="157"/>
    </row>
  </sheetData>
  <mergeCells count="5">
    <mergeCell ref="K4:K5"/>
    <mergeCell ref="G6:H6"/>
    <mergeCell ref="G7:H7"/>
    <mergeCell ref="G15:H15"/>
    <mergeCell ref="J15:K15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workbookViewId="0">
      <selection activeCell="D34" sqref="D34"/>
    </sheetView>
  </sheetViews>
  <sheetFormatPr baseColWidth="10" defaultRowHeight="15" x14ac:dyDescent="0.25"/>
  <cols>
    <col min="3" max="3" width="20.7109375" bestFit="1" customWidth="1"/>
    <col min="5" max="5" width="14.28515625" bestFit="1" customWidth="1"/>
    <col min="10" max="10" width="16.5703125" bestFit="1" customWidth="1"/>
  </cols>
  <sheetData>
    <row r="1" spans="2:12" ht="15.75" thickBot="1" x14ac:dyDescent="0.3"/>
    <row r="2" spans="2:12" x14ac:dyDescent="0.25">
      <c r="B2" s="11"/>
      <c r="C2" s="12"/>
      <c r="D2" s="12"/>
      <c r="E2" s="12"/>
      <c r="F2" s="12"/>
      <c r="G2" s="12"/>
      <c r="H2" s="12"/>
      <c r="I2" s="12"/>
      <c r="J2" s="13"/>
      <c r="L2" s="1" t="s">
        <v>222</v>
      </c>
    </row>
    <row r="3" spans="2:12" x14ac:dyDescent="0.25">
      <c r="B3" s="14"/>
      <c r="C3" s="15"/>
      <c r="D3" s="15"/>
      <c r="E3" s="15"/>
      <c r="F3" s="15"/>
      <c r="G3" s="15"/>
      <c r="H3" s="15"/>
      <c r="I3" s="15"/>
      <c r="J3" s="16"/>
    </row>
    <row r="4" spans="2:12" x14ac:dyDescent="0.25">
      <c r="B4" s="14"/>
      <c r="C4" s="15"/>
      <c r="D4" s="15"/>
      <c r="E4" s="15"/>
      <c r="F4" s="15"/>
      <c r="G4" s="15"/>
      <c r="H4" s="15"/>
      <c r="I4" s="15"/>
      <c r="J4" s="16"/>
    </row>
    <row r="5" spans="2:12" x14ac:dyDescent="0.25">
      <c r="B5" s="14"/>
      <c r="C5" s="15"/>
      <c r="D5" s="15"/>
      <c r="E5" s="15"/>
      <c r="F5" s="15"/>
      <c r="G5" s="15"/>
      <c r="H5" s="15"/>
      <c r="I5" s="15"/>
      <c r="J5" s="16"/>
    </row>
    <row r="6" spans="2:12" x14ac:dyDescent="0.25">
      <c r="B6" s="14"/>
      <c r="C6" s="15"/>
      <c r="D6" s="15"/>
      <c r="E6" s="15"/>
      <c r="F6" s="15"/>
      <c r="G6" s="17" t="s">
        <v>207</v>
      </c>
      <c r="H6" s="18"/>
      <c r="I6" s="15"/>
      <c r="J6" s="16"/>
    </row>
    <row r="7" spans="2:12" x14ac:dyDescent="0.25">
      <c r="B7" s="14"/>
      <c r="C7" s="15"/>
      <c r="D7" s="15"/>
      <c r="E7" s="15"/>
      <c r="F7" s="15"/>
      <c r="G7" s="17" t="s">
        <v>206</v>
      </c>
      <c r="H7" s="15"/>
      <c r="I7" s="15"/>
      <c r="J7" s="16"/>
    </row>
    <row r="8" spans="2:12" x14ac:dyDescent="0.25">
      <c r="B8" s="14"/>
      <c r="C8" s="15"/>
      <c r="D8" s="15"/>
      <c r="E8" s="15"/>
      <c r="F8" s="15"/>
      <c r="G8" s="15" t="s">
        <v>205</v>
      </c>
      <c r="H8" s="15"/>
      <c r="I8" s="15"/>
      <c r="J8" s="16"/>
    </row>
    <row r="9" spans="2:12" x14ac:dyDescent="0.25">
      <c r="B9" s="14"/>
      <c r="C9" s="15"/>
      <c r="D9" s="15"/>
      <c r="E9" s="15"/>
      <c r="F9" s="15"/>
      <c r="G9" s="15"/>
      <c r="H9" s="15"/>
      <c r="I9" s="15"/>
      <c r="J9" s="16"/>
    </row>
    <row r="10" spans="2:12" x14ac:dyDescent="0.25">
      <c r="B10" s="14"/>
      <c r="C10" s="15"/>
      <c r="D10" s="15"/>
      <c r="E10" s="15"/>
      <c r="F10" s="15"/>
      <c r="G10" s="15"/>
      <c r="H10" s="15"/>
      <c r="I10" s="15"/>
      <c r="J10" s="16"/>
    </row>
    <row r="11" spans="2:12" x14ac:dyDescent="0.25">
      <c r="B11" s="14"/>
      <c r="C11" s="15"/>
      <c r="D11" s="15"/>
      <c r="E11" s="15"/>
      <c r="F11" s="15"/>
      <c r="G11" s="15"/>
      <c r="H11" s="15"/>
      <c r="I11" s="15"/>
      <c r="J11" s="16"/>
    </row>
    <row r="12" spans="2:12" x14ac:dyDescent="0.25">
      <c r="B12" s="14"/>
      <c r="C12" s="15"/>
      <c r="D12" s="15"/>
      <c r="E12" s="15"/>
      <c r="F12" s="15"/>
      <c r="G12" s="15"/>
      <c r="H12" s="15"/>
      <c r="I12" s="15"/>
      <c r="J12" s="16"/>
    </row>
    <row r="13" spans="2:12" x14ac:dyDescent="0.25">
      <c r="B13" s="135" t="s">
        <v>208</v>
      </c>
      <c r="C13" s="179" t="s">
        <v>128</v>
      </c>
      <c r="D13" s="179"/>
      <c r="E13" s="179" t="s">
        <v>220</v>
      </c>
      <c r="F13" s="253" t="s">
        <v>26</v>
      </c>
      <c r="G13" s="253"/>
      <c r="H13" s="179" t="s">
        <v>209</v>
      </c>
      <c r="I13" s="179" t="s">
        <v>211</v>
      </c>
      <c r="J13" s="136" t="s">
        <v>210</v>
      </c>
    </row>
    <row r="14" spans="2:12" x14ac:dyDescent="0.25">
      <c r="B14" s="180">
        <v>111</v>
      </c>
      <c r="C14" s="32" t="s">
        <v>212</v>
      </c>
      <c r="D14" s="32"/>
      <c r="E14" s="32">
        <v>1600</v>
      </c>
      <c r="F14" s="194">
        <v>1</v>
      </c>
      <c r="G14" s="194"/>
      <c r="H14" s="32">
        <v>111</v>
      </c>
      <c r="I14" s="32" t="s">
        <v>219</v>
      </c>
      <c r="J14" s="16">
        <v>1500</v>
      </c>
    </row>
    <row r="15" spans="2:12" x14ac:dyDescent="0.25">
      <c r="B15" s="180">
        <v>42833</v>
      </c>
      <c r="C15" s="32" t="s">
        <v>213</v>
      </c>
      <c r="D15" s="32"/>
      <c r="E15" s="32">
        <v>15</v>
      </c>
      <c r="F15" s="194">
        <v>50</v>
      </c>
      <c r="G15" s="194"/>
      <c r="H15" s="32">
        <v>111</v>
      </c>
      <c r="I15" s="32" t="s">
        <v>219</v>
      </c>
      <c r="J15" s="16">
        <v>10</v>
      </c>
    </row>
    <row r="16" spans="2:12" x14ac:dyDescent="0.25">
      <c r="B16" s="180">
        <v>42834</v>
      </c>
      <c r="C16" s="32" t="s">
        <v>214</v>
      </c>
      <c r="D16" s="32"/>
      <c r="E16" s="32">
        <v>650</v>
      </c>
      <c r="F16" s="194">
        <v>2</v>
      </c>
      <c r="G16" s="194"/>
      <c r="H16" s="32">
        <v>111</v>
      </c>
      <c r="I16" s="32" t="s">
        <v>219</v>
      </c>
      <c r="J16" s="16">
        <v>500</v>
      </c>
    </row>
    <row r="17" spans="2:10" x14ac:dyDescent="0.25">
      <c r="B17" s="180">
        <v>42835</v>
      </c>
      <c r="C17" s="32" t="s">
        <v>215</v>
      </c>
      <c r="D17" s="32"/>
      <c r="E17" s="32">
        <v>3500</v>
      </c>
      <c r="F17" s="194">
        <v>1</v>
      </c>
      <c r="G17" s="194"/>
      <c r="H17" s="32">
        <v>111</v>
      </c>
      <c r="I17" s="32" t="s">
        <v>219</v>
      </c>
      <c r="J17" s="16">
        <v>3000</v>
      </c>
    </row>
    <row r="18" spans="2:10" x14ac:dyDescent="0.25">
      <c r="B18" s="180">
        <v>42837</v>
      </c>
      <c r="C18" s="32" t="s">
        <v>216</v>
      </c>
      <c r="D18" s="32"/>
      <c r="E18" s="32">
        <v>1200</v>
      </c>
      <c r="F18" s="194">
        <v>1</v>
      </c>
      <c r="G18" s="194"/>
      <c r="H18" s="32">
        <v>111</v>
      </c>
      <c r="I18" s="32" t="s">
        <v>219</v>
      </c>
      <c r="J18" s="16">
        <v>1000</v>
      </c>
    </row>
    <row r="19" spans="2:10" x14ac:dyDescent="0.25">
      <c r="B19" s="180">
        <v>42838</v>
      </c>
      <c r="C19" s="32" t="s">
        <v>217</v>
      </c>
      <c r="D19" s="32"/>
      <c r="E19" s="32">
        <v>650</v>
      </c>
      <c r="F19" s="194">
        <v>2</v>
      </c>
      <c r="G19" s="194"/>
      <c r="H19" s="32">
        <v>111</v>
      </c>
      <c r="I19" s="32" t="s">
        <v>219</v>
      </c>
      <c r="J19" s="16">
        <v>500</v>
      </c>
    </row>
    <row r="20" spans="2:10" x14ac:dyDescent="0.25">
      <c r="B20" s="180">
        <v>42839</v>
      </c>
      <c r="C20" s="32" t="s">
        <v>218</v>
      </c>
      <c r="D20" s="32"/>
      <c r="E20" s="32">
        <v>1200</v>
      </c>
      <c r="F20" s="194">
        <v>2</v>
      </c>
      <c r="G20" s="194"/>
      <c r="H20" s="32">
        <v>111</v>
      </c>
      <c r="I20" s="32" t="s">
        <v>219</v>
      </c>
      <c r="J20" s="16">
        <v>1000</v>
      </c>
    </row>
    <row r="21" spans="2:10" x14ac:dyDescent="0.25">
      <c r="B21" s="180"/>
      <c r="C21" s="194"/>
      <c r="D21" s="194"/>
      <c r="E21" s="194"/>
      <c r="F21" s="194"/>
      <c r="G21" s="194"/>
      <c r="H21" s="32"/>
      <c r="I21" s="32"/>
      <c r="J21" s="16"/>
    </row>
    <row r="22" spans="2:10" x14ac:dyDescent="0.25">
      <c r="B22" s="14"/>
      <c r="C22" s="194"/>
      <c r="D22" s="194"/>
      <c r="E22" s="194"/>
      <c r="F22" s="194"/>
      <c r="G22" s="194"/>
      <c r="H22" s="32"/>
      <c r="I22" s="32"/>
      <c r="J22" s="16"/>
    </row>
    <row r="23" spans="2:10" x14ac:dyDescent="0.25">
      <c r="B23" s="14"/>
      <c r="C23" s="194"/>
      <c r="D23" s="194"/>
      <c r="E23" s="194"/>
      <c r="F23" s="194"/>
      <c r="G23" s="194"/>
      <c r="H23" s="194"/>
      <c r="I23" s="194"/>
      <c r="J23" s="16"/>
    </row>
    <row r="24" spans="2:10" x14ac:dyDescent="0.25">
      <c r="B24" s="14"/>
      <c r="C24" s="194"/>
      <c r="D24" s="194"/>
      <c r="E24" s="194"/>
      <c r="F24" s="194"/>
      <c r="G24" s="194"/>
      <c r="H24" s="194"/>
      <c r="I24" s="194"/>
      <c r="J24" s="16"/>
    </row>
    <row r="25" spans="2:10" x14ac:dyDescent="0.25">
      <c r="B25" s="14"/>
      <c r="C25" s="194"/>
      <c r="D25" s="194"/>
      <c r="E25" s="194"/>
      <c r="F25" s="194"/>
      <c r="G25" s="194"/>
      <c r="H25" s="194"/>
      <c r="I25" s="194"/>
      <c r="J25" s="16"/>
    </row>
    <row r="26" spans="2:10" x14ac:dyDescent="0.25">
      <c r="B26" s="14"/>
      <c r="C26" s="194"/>
      <c r="D26" s="194"/>
      <c r="E26" s="194"/>
      <c r="F26" s="194"/>
      <c r="G26" s="194"/>
      <c r="H26" s="194"/>
      <c r="I26" s="194"/>
      <c r="J26" s="16"/>
    </row>
    <row r="27" spans="2:10" x14ac:dyDescent="0.25">
      <c r="B27" s="14"/>
      <c r="C27" s="194"/>
      <c r="D27" s="194"/>
      <c r="E27" s="194"/>
      <c r="F27" s="194"/>
      <c r="G27" s="194"/>
      <c r="H27" s="194"/>
      <c r="I27" s="194"/>
      <c r="J27" s="16"/>
    </row>
    <row r="28" spans="2:10" x14ac:dyDescent="0.25">
      <c r="B28" s="138"/>
      <c r="C28" s="139"/>
      <c r="D28" s="140"/>
      <c r="E28" s="139"/>
      <c r="F28" s="141"/>
      <c r="G28" s="139"/>
      <c r="H28" s="140"/>
      <c r="I28" s="142"/>
      <c r="J28" s="16"/>
    </row>
    <row r="29" spans="2:10" x14ac:dyDescent="0.25">
      <c r="B29" s="14" t="s">
        <v>221</v>
      </c>
      <c r="C29" s="15"/>
      <c r="D29" s="15"/>
      <c r="E29" s="15"/>
      <c r="F29" s="15"/>
      <c r="G29" s="17"/>
      <c r="H29" s="17"/>
      <c r="I29" s="143"/>
      <c r="J29" s="16"/>
    </row>
    <row r="30" spans="2:10" x14ac:dyDescent="0.25">
      <c r="B30" s="14"/>
      <c r="C30" s="15"/>
      <c r="D30" s="17" t="s">
        <v>224</v>
      </c>
      <c r="E30" s="15"/>
      <c r="F30" s="17" t="s">
        <v>223</v>
      </c>
      <c r="G30" s="17"/>
      <c r="H30" s="17" t="s">
        <v>225</v>
      </c>
      <c r="I30" s="143"/>
      <c r="J30" s="181" t="s">
        <v>226</v>
      </c>
    </row>
    <row r="31" spans="2:10" x14ac:dyDescent="0.25">
      <c r="B31" s="14"/>
      <c r="C31" s="15"/>
      <c r="D31" s="15"/>
      <c r="E31" s="15"/>
      <c r="F31" s="15"/>
      <c r="G31" s="15"/>
      <c r="H31" s="17"/>
      <c r="I31" s="143"/>
      <c r="J31" s="16"/>
    </row>
    <row r="32" spans="2:10" x14ac:dyDescent="0.25">
      <c r="B32" s="14"/>
      <c r="C32" s="15"/>
      <c r="D32" s="15"/>
      <c r="E32" s="15"/>
      <c r="F32" s="15"/>
      <c r="G32" s="17"/>
      <c r="H32" s="15"/>
      <c r="I32" s="15"/>
      <c r="J32" s="16"/>
    </row>
    <row r="33" spans="2:10" x14ac:dyDescent="0.25">
      <c r="B33" s="14"/>
      <c r="C33" s="15"/>
      <c r="D33" s="15"/>
      <c r="E33" s="15"/>
      <c r="F33" s="15"/>
      <c r="G33" s="15"/>
      <c r="H33" s="15"/>
      <c r="I33" s="15"/>
      <c r="J33" s="16"/>
    </row>
    <row r="34" spans="2:10" ht="15.75" thickBot="1" x14ac:dyDescent="0.3">
      <c r="B34" s="29"/>
      <c r="C34" s="30"/>
      <c r="D34" s="30"/>
      <c r="E34" s="30"/>
      <c r="F34" s="30"/>
      <c r="G34" s="30"/>
      <c r="H34" s="30"/>
      <c r="I34" s="30"/>
      <c r="J34" s="31"/>
    </row>
  </sheetData>
  <mergeCells count="27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C22:E22"/>
    <mergeCell ref="F22:G22"/>
    <mergeCell ref="F19:G19"/>
    <mergeCell ref="F20:G20"/>
    <mergeCell ref="F17:G17"/>
    <mergeCell ref="F18:G18"/>
    <mergeCell ref="F15:G15"/>
    <mergeCell ref="F16:G16"/>
    <mergeCell ref="F13:G13"/>
    <mergeCell ref="F14:G1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workbookViewId="0">
      <selection activeCell="M15" sqref="M15"/>
    </sheetView>
  </sheetViews>
  <sheetFormatPr baseColWidth="10" defaultRowHeight="15" x14ac:dyDescent="0.25"/>
  <sheetData>
    <row r="1" spans="2:11" ht="15.75" thickBot="1" x14ac:dyDescent="0.3"/>
    <row r="2" spans="2:11" x14ac:dyDescent="0.25">
      <c r="B2" s="11"/>
      <c r="C2" s="12"/>
      <c r="D2" s="12"/>
      <c r="E2" s="12"/>
      <c r="F2" s="12"/>
      <c r="G2" s="12"/>
      <c r="H2" s="12"/>
      <c r="I2" s="13"/>
      <c r="K2" s="1" t="s">
        <v>37</v>
      </c>
    </row>
    <row r="3" spans="2:11" x14ac:dyDescent="0.25">
      <c r="B3" s="14"/>
      <c r="C3" s="15"/>
      <c r="D3" s="15"/>
      <c r="E3" s="15"/>
      <c r="F3" s="15"/>
      <c r="G3" s="15"/>
      <c r="H3" s="15"/>
      <c r="I3" s="16"/>
    </row>
    <row r="4" spans="2:11" x14ac:dyDescent="0.25">
      <c r="B4" s="14"/>
      <c r="C4" s="15"/>
      <c r="D4" s="15"/>
      <c r="E4" s="15"/>
      <c r="F4" s="15"/>
      <c r="G4" s="15"/>
      <c r="H4" s="15"/>
      <c r="I4" s="16"/>
    </row>
    <row r="5" spans="2:11" x14ac:dyDescent="0.25">
      <c r="B5" s="14"/>
      <c r="C5" s="15"/>
      <c r="D5" s="15"/>
      <c r="E5" s="15"/>
      <c r="F5" s="15"/>
      <c r="G5" s="15"/>
      <c r="H5" s="15"/>
      <c r="I5" s="16"/>
    </row>
    <row r="6" spans="2:11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43278</v>
      </c>
      <c r="I6" s="16"/>
    </row>
    <row r="7" spans="2:11" x14ac:dyDescent="0.25">
      <c r="B7" s="14"/>
      <c r="C7" s="15"/>
      <c r="D7" s="15"/>
      <c r="E7" s="15"/>
      <c r="F7" s="15"/>
      <c r="G7" s="15"/>
      <c r="H7" s="15"/>
      <c r="I7" s="16"/>
    </row>
    <row r="8" spans="2:11" x14ac:dyDescent="0.25">
      <c r="B8" s="14"/>
      <c r="C8" s="15"/>
      <c r="D8" s="15"/>
      <c r="E8" s="15"/>
      <c r="F8" s="15"/>
      <c r="G8" s="15"/>
      <c r="H8" s="15"/>
      <c r="I8" s="16"/>
    </row>
    <row r="9" spans="2:11" x14ac:dyDescent="0.25">
      <c r="B9" s="14"/>
      <c r="C9" s="15"/>
      <c r="D9" s="15"/>
      <c r="E9" s="15"/>
      <c r="F9" s="15"/>
      <c r="G9" s="15"/>
      <c r="H9" s="15"/>
      <c r="I9" s="16"/>
    </row>
    <row r="10" spans="2:11" x14ac:dyDescent="0.25">
      <c r="B10" s="14"/>
      <c r="C10" s="15"/>
      <c r="D10" s="15"/>
      <c r="E10" s="15"/>
      <c r="F10" s="15"/>
      <c r="G10" s="15"/>
      <c r="H10" s="15"/>
      <c r="I10" s="16"/>
    </row>
    <row r="11" spans="2:11" x14ac:dyDescent="0.25">
      <c r="B11" s="14"/>
      <c r="C11" s="15"/>
      <c r="D11" s="15"/>
      <c r="E11" s="15"/>
      <c r="F11" s="15"/>
      <c r="G11" s="15"/>
      <c r="H11" s="15"/>
      <c r="I11" s="16"/>
    </row>
    <row r="12" spans="2:11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1" ht="15.75" thickBot="1" x14ac:dyDescent="0.3">
      <c r="B13" s="19" t="s">
        <v>26</v>
      </c>
      <c r="C13" s="187" t="s">
        <v>27</v>
      </c>
      <c r="D13" s="188"/>
      <c r="E13" s="189"/>
      <c r="F13" s="187" t="s">
        <v>28</v>
      </c>
      <c r="G13" s="189"/>
      <c r="H13" s="187" t="s">
        <v>29</v>
      </c>
      <c r="I13" s="189"/>
    </row>
    <row r="14" spans="2:11" x14ac:dyDescent="0.25">
      <c r="B14" s="20">
        <v>3</v>
      </c>
      <c r="C14" s="190" t="s">
        <v>30</v>
      </c>
      <c r="D14" s="191"/>
      <c r="E14" s="192"/>
      <c r="F14" s="190">
        <v>500</v>
      </c>
      <c r="G14" s="191"/>
      <c r="H14" s="190">
        <f>B14*F14</f>
        <v>1500</v>
      </c>
      <c r="I14" s="192"/>
    </row>
    <row r="15" spans="2:11" x14ac:dyDescent="0.25">
      <c r="B15" s="21">
        <v>1000</v>
      </c>
      <c r="C15" s="193" t="s">
        <v>31</v>
      </c>
      <c r="D15" s="194"/>
      <c r="E15" s="195"/>
      <c r="F15" s="193">
        <v>1</v>
      </c>
      <c r="G15" s="194"/>
      <c r="H15" s="193">
        <f t="shared" ref="H15:H16" si="0">B15*F15</f>
        <v>1000</v>
      </c>
      <c r="I15" s="195"/>
    </row>
    <row r="16" spans="2:11" x14ac:dyDescent="0.25">
      <c r="B16" s="21">
        <v>40</v>
      </c>
      <c r="C16" s="193" t="s">
        <v>32</v>
      </c>
      <c r="D16" s="194"/>
      <c r="E16" s="195"/>
      <c r="F16" s="193">
        <v>2</v>
      </c>
      <c r="G16" s="194"/>
      <c r="H16" s="193">
        <f t="shared" si="0"/>
        <v>80</v>
      </c>
      <c r="I16" s="195"/>
    </row>
    <row r="17" spans="2:9" x14ac:dyDescent="0.25">
      <c r="B17" s="21">
        <v>1</v>
      </c>
      <c r="C17" s="193" t="s">
        <v>38</v>
      </c>
      <c r="D17" s="194"/>
      <c r="E17" s="195"/>
      <c r="F17" s="193"/>
      <c r="G17" s="194"/>
      <c r="H17" s="193">
        <f>SUM(H14:I16)/5</f>
        <v>516</v>
      </c>
      <c r="I17" s="195"/>
    </row>
    <row r="18" spans="2:9" x14ac:dyDescent="0.25">
      <c r="B18" s="21"/>
      <c r="C18" s="193"/>
      <c r="D18" s="194"/>
      <c r="E18" s="195"/>
      <c r="F18" s="193"/>
      <c r="G18" s="194"/>
      <c r="H18" s="193"/>
      <c r="I18" s="195"/>
    </row>
    <row r="19" spans="2:9" x14ac:dyDescent="0.25">
      <c r="B19" s="21"/>
      <c r="C19" s="193"/>
      <c r="D19" s="194"/>
      <c r="E19" s="195"/>
      <c r="F19" s="193"/>
      <c r="G19" s="194"/>
      <c r="H19" s="193"/>
      <c r="I19" s="195"/>
    </row>
    <row r="20" spans="2:9" x14ac:dyDescent="0.25">
      <c r="B20" s="21"/>
      <c r="C20" s="193"/>
      <c r="D20" s="194"/>
      <c r="E20" s="195"/>
      <c r="F20" s="193"/>
      <c r="G20" s="194"/>
      <c r="H20" s="193"/>
      <c r="I20" s="195"/>
    </row>
    <row r="21" spans="2:9" x14ac:dyDescent="0.25">
      <c r="B21" s="21"/>
      <c r="C21" s="193"/>
      <c r="D21" s="194"/>
      <c r="E21" s="195"/>
      <c r="F21" s="193"/>
      <c r="G21" s="194"/>
      <c r="H21" s="193"/>
      <c r="I21" s="195"/>
    </row>
    <row r="22" spans="2:9" x14ac:dyDescent="0.25">
      <c r="B22" s="21"/>
      <c r="C22" s="193"/>
      <c r="D22" s="194"/>
      <c r="E22" s="195"/>
      <c r="F22" s="193"/>
      <c r="G22" s="194"/>
      <c r="H22" s="193"/>
      <c r="I22" s="195"/>
    </row>
    <row r="23" spans="2:9" x14ac:dyDescent="0.25">
      <c r="B23" s="21"/>
      <c r="C23" s="193"/>
      <c r="D23" s="194"/>
      <c r="E23" s="195"/>
      <c r="F23" s="193"/>
      <c r="G23" s="194"/>
      <c r="H23" s="193"/>
      <c r="I23" s="195"/>
    </row>
    <row r="24" spans="2:9" x14ac:dyDescent="0.25">
      <c r="B24" s="21"/>
      <c r="C24" s="193"/>
      <c r="D24" s="194"/>
      <c r="E24" s="195"/>
      <c r="F24" s="193"/>
      <c r="G24" s="194"/>
      <c r="H24" s="193"/>
      <c r="I24" s="195"/>
    </row>
    <row r="25" spans="2:9" x14ac:dyDescent="0.25">
      <c r="B25" s="21"/>
      <c r="C25" s="193"/>
      <c r="D25" s="194"/>
      <c r="E25" s="195"/>
      <c r="F25" s="193"/>
      <c r="G25" s="194"/>
      <c r="H25" s="193"/>
      <c r="I25" s="195"/>
    </row>
    <row r="26" spans="2:9" x14ac:dyDescent="0.25">
      <c r="B26" s="21"/>
      <c r="C26" s="193"/>
      <c r="D26" s="194"/>
      <c r="E26" s="195"/>
      <c r="F26" s="193"/>
      <c r="G26" s="194"/>
      <c r="H26" s="193"/>
      <c r="I26" s="195"/>
    </row>
    <row r="27" spans="2:9" ht="15.75" thickBot="1" x14ac:dyDescent="0.3">
      <c r="B27" s="21"/>
      <c r="C27" s="196"/>
      <c r="D27" s="197"/>
      <c r="E27" s="198"/>
      <c r="F27" s="193"/>
      <c r="G27" s="194"/>
      <c r="H27" s="196"/>
      <c r="I27" s="198"/>
    </row>
    <row r="28" spans="2:9" ht="15.75" thickBot="1" x14ac:dyDescent="0.3">
      <c r="B28" s="22" t="s">
        <v>34</v>
      </c>
      <c r="C28" s="23">
        <f>SUM(H14:H27)</f>
        <v>3096</v>
      </c>
      <c r="D28" s="22" t="s">
        <v>35</v>
      </c>
      <c r="E28" s="23"/>
      <c r="F28" s="24"/>
      <c r="G28" s="25"/>
      <c r="H28" s="26" t="s">
        <v>36</v>
      </c>
      <c r="I28" s="27">
        <f>SUM(C28,E28,G28)</f>
        <v>3096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5">
    <mergeCell ref="C27:E27"/>
    <mergeCell ref="F27:G27"/>
    <mergeCell ref="H27:I27"/>
    <mergeCell ref="C25:E25"/>
    <mergeCell ref="F25:G25"/>
    <mergeCell ref="C22:E22"/>
    <mergeCell ref="F22:G22"/>
    <mergeCell ref="H22:I22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15:E15"/>
    <mergeCell ref="F15:G15"/>
    <mergeCell ref="H15:I15"/>
    <mergeCell ref="F17:G17"/>
    <mergeCell ref="H17:I17"/>
    <mergeCell ref="C13:E13"/>
    <mergeCell ref="F13:G13"/>
    <mergeCell ref="H13:I13"/>
    <mergeCell ref="C14:E14"/>
    <mergeCell ref="F14:G14"/>
    <mergeCell ref="H14:I14"/>
    <mergeCell ref="C20:E20"/>
    <mergeCell ref="F20:G20"/>
    <mergeCell ref="H20:I20"/>
    <mergeCell ref="C21:E21"/>
    <mergeCell ref="C16:E16"/>
    <mergeCell ref="F16:G16"/>
    <mergeCell ref="H16:I16"/>
    <mergeCell ref="C17:E17"/>
    <mergeCell ref="C19:E19"/>
    <mergeCell ref="F19:G19"/>
    <mergeCell ref="H19:I19"/>
    <mergeCell ref="C18:E18"/>
    <mergeCell ref="F18:G18"/>
    <mergeCell ref="H18:I18"/>
    <mergeCell ref="F21:G21"/>
    <mergeCell ref="H21:I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workbookViewId="0">
      <selection activeCell="M9" sqref="M9"/>
    </sheetView>
  </sheetViews>
  <sheetFormatPr baseColWidth="10" defaultRowHeight="15" x14ac:dyDescent="0.25"/>
  <sheetData>
    <row r="1" spans="2:11" ht="15.75" thickBot="1" x14ac:dyDescent="0.3"/>
    <row r="2" spans="2:11" x14ac:dyDescent="0.25">
      <c r="B2" s="11"/>
      <c r="C2" s="12"/>
      <c r="D2" s="12"/>
      <c r="E2" s="12"/>
      <c r="F2" s="12"/>
      <c r="G2" s="12"/>
      <c r="H2" s="12"/>
      <c r="I2" s="13"/>
      <c r="K2" s="1" t="s">
        <v>39</v>
      </c>
    </row>
    <row r="3" spans="2:11" x14ac:dyDescent="0.25">
      <c r="B3" s="14"/>
      <c r="C3" s="15"/>
      <c r="D3" s="15"/>
      <c r="E3" s="15"/>
      <c r="F3" s="15"/>
      <c r="G3" s="15"/>
      <c r="H3" s="15"/>
      <c r="I3" s="16"/>
    </row>
    <row r="4" spans="2:11" x14ac:dyDescent="0.25">
      <c r="B4" s="14"/>
      <c r="C4" s="15"/>
      <c r="D4" s="15"/>
      <c r="E4" s="15"/>
      <c r="F4" s="15"/>
      <c r="G4" s="15"/>
      <c r="H4" s="15"/>
      <c r="I4" s="16"/>
    </row>
    <row r="5" spans="2:11" x14ac:dyDescent="0.25">
      <c r="B5" s="14"/>
      <c r="C5" s="15"/>
      <c r="D5" s="15"/>
      <c r="E5" s="15"/>
      <c r="F5" s="15"/>
      <c r="G5" s="15"/>
      <c r="H5" s="15"/>
      <c r="I5" s="16"/>
    </row>
    <row r="6" spans="2:11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43278</v>
      </c>
      <c r="I6" s="16"/>
    </row>
    <row r="7" spans="2:11" x14ac:dyDescent="0.25">
      <c r="B7" s="14"/>
      <c r="C7" s="15"/>
      <c r="D7" s="15"/>
      <c r="E7" s="15"/>
      <c r="F7" s="15"/>
      <c r="G7" s="15"/>
      <c r="H7" s="15"/>
      <c r="I7" s="16"/>
    </row>
    <row r="8" spans="2:11" x14ac:dyDescent="0.25">
      <c r="B8" s="14"/>
      <c r="C8" s="15"/>
      <c r="D8" s="15"/>
      <c r="E8" s="15"/>
      <c r="F8" s="15"/>
      <c r="G8" s="15"/>
      <c r="H8" s="15"/>
      <c r="I8" s="16"/>
    </row>
    <row r="9" spans="2:11" x14ac:dyDescent="0.25">
      <c r="B9" s="14"/>
      <c r="C9" s="15"/>
      <c r="D9" s="15"/>
      <c r="E9" s="15"/>
      <c r="F9" s="15"/>
      <c r="G9" s="15"/>
      <c r="H9" s="15"/>
      <c r="I9" s="16"/>
    </row>
    <row r="10" spans="2:11" x14ac:dyDescent="0.25">
      <c r="B10" s="14"/>
      <c r="C10" s="15"/>
      <c r="D10" s="15"/>
      <c r="E10" s="15"/>
      <c r="F10" s="15"/>
      <c r="G10" s="15"/>
      <c r="H10" s="15"/>
      <c r="I10" s="16"/>
    </row>
    <row r="11" spans="2:11" x14ac:dyDescent="0.25">
      <c r="B11" s="14"/>
      <c r="C11" s="15"/>
      <c r="D11" s="15"/>
      <c r="E11" s="15"/>
      <c r="F11" s="15"/>
      <c r="G11" s="15"/>
      <c r="H11" s="15"/>
      <c r="I11" s="16"/>
    </row>
    <row r="12" spans="2:11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1" ht="15.75" thickBot="1" x14ac:dyDescent="0.3">
      <c r="B13" s="19" t="s">
        <v>26</v>
      </c>
      <c r="C13" s="187" t="s">
        <v>27</v>
      </c>
      <c r="D13" s="188"/>
      <c r="E13" s="189"/>
      <c r="F13" s="187" t="s">
        <v>28</v>
      </c>
      <c r="G13" s="189"/>
      <c r="H13" s="187" t="s">
        <v>29</v>
      </c>
      <c r="I13" s="189"/>
    </row>
    <row r="14" spans="2:11" x14ac:dyDescent="0.25">
      <c r="B14" s="20">
        <v>3</v>
      </c>
      <c r="C14" s="190" t="s">
        <v>30</v>
      </c>
      <c r="D14" s="191"/>
      <c r="E14" s="192"/>
      <c r="F14" s="190">
        <v>500</v>
      </c>
      <c r="G14" s="191"/>
      <c r="H14" s="190">
        <f>B14*F14</f>
        <v>1500</v>
      </c>
      <c r="I14" s="192"/>
    </row>
    <row r="15" spans="2:11" x14ac:dyDescent="0.25">
      <c r="B15" s="21">
        <v>1000</v>
      </c>
      <c r="C15" s="193" t="s">
        <v>31</v>
      </c>
      <c r="D15" s="194"/>
      <c r="E15" s="195"/>
      <c r="F15" s="193">
        <v>1</v>
      </c>
      <c r="G15" s="194"/>
      <c r="H15" s="193">
        <f t="shared" ref="H15:H16" si="0">B15*F15</f>
        <v>1000</v>
      </c>
      <c r="I15" s="195"/>
    </row>
    <row r="16" spans="2:11" x14ac:dyDescent="0.25">
      <c r="B16" s="21">
        <v>40</v>
      </c>
      <c r="C16" s="193" t="s">
        <v>32</v>
      </c>
      <c r="D16" s="194"/>
      <c r="E16" s="195"/>
      <c r="F16" s="193">
        <v>2</v>
      </c>
      <c r="G16" s="194"/>
      <c r="H16" s="193">
        <f t="shared" si="0"/>
        <v>80</v>
      </c>
      <c r="I16" s="195"/>
    </row>
    <row r="17" spans="2:9" x14ac:dyDescent="0.25">
      <c r="B17" s="21"/>
      <c r="C17" s="193"/>
      <c r="D17" s="194"/>
      <c r="E17" s="195"/>
      <c r="F17" s="193"/>
      <c r="G17" s="194"/>
      <c r="H17" s="193"/>
      <c r="I17" s="195"/>
    </row>
    <row r="18" spans="2:9" x14ac:dyDescent="0.25">
      <c r="B18" s="21"/>
      <c r="C18" s="193"/>
      <c r="D18" s="194"/>
      <c r="E18" s="195"/>
      <c r="F18" s="193"/>
      <c r="G18" s="194"/>
      <c r="H18" s="193"/>
      <c r="I18" s="195"/>
    </row>
    <row r="19" spans="2:9" x14ac:dyDescent="0.25">
      <c r="B19" s="21"/>
      <c r="C19" s="193"/>
      <c r="D19" s="194"/>
      <c r="E19" s="195"/>
      <c r="F19" s="193"/>
      <c r="G19" s="194"/>
      <c r="H19" s="193"/>
      <c r="I19" s="195"/>
    </row>
    <row r="20" spans="2:9" x14ac:dyDescent="0.25">
      <c r="B20" s="21"/>
      <c r="C20" s="193"/>
      <c r="D20" s="194"/>
      <c r="E20" s="195"/>
      <c r="F20" s="193"/>
      <c r="G20" s="194"/>
      <c r="H20" s="193"/>
      <c r="I20" s="195"/>
    </row>
    <row r="21" spans="2:9" x14ac:dyDescent="0.25">
      <c r="B21" s="21"/>
      <c r="C21" s="193"/>
      <c r="D21" s="194"/>
      <c r="E21" s="195"/>
      <c r="F21" s="193"/>
      <c r="G21" s="194"/>
      <c r="H21" s="193"/>
      <c r="I21" s="195"/>
    </row>
    <row r="22" spans="2:9" x14ac:dyDescent="0.25">
      <c r="B22" s="21"/>
      <c r="C22" s="193"/>
      <c r="D22" s="194"/>
      <c r="E22" s="195"/>
      <c r="F22" s="193"/>
      <c r="G22" s="194"/>
      <c r="H22" s="193"/>
      <c r="I22" s="195"/>
    </row>
    <row r="23" spans="2:9" x14ac:dyDescent="0.25">
      <c r="B23" s="21"/>
      <c r="C23" s="193"/>
      <c r="D23" s="194"/>
      <c r="E23" s="195"/>
      <c r="F23" s="193"/>
      <c r="G23" s="194"/>
      <c r="H23" s="193"/>
      <c r="I23" s="195"/>
    </row>
    <row r="24" spans="2:9" x14ac:dyDescent="0.25">
      <c r="B24" s="21"/>
      <c r="C24" s="193"/>
      <c r="D24" s="194"/>
      <c r="E24" s="195"/>
      <c r="F24" s="193"/>
      <c r="G24" s="194"/>
      <c r="H24" s="193"/>
      <c r="I24" s="195"/>
    </row>
    <row r="25" spans="2:9" x14ac:dyDescent="0.25">
      <c r="B25" s="21"/>
      <c r="C25" s="193"/>
      <c r="D25" s="194"/>
      <c r="E25" s="195"/>
      <c r="F25" s="193"/>
      <c r="G25" s="194"/>
      <c r="H25" s="193"/>
      <c r="I25" s="195"/>
    </row>
    <row r="26" spans="2:9" x14ac:dyDescent="0.25">
      <c r="B26" s="21"/>
      <c r="C26" s="193"/>
      <c r="D26" s="194"/>
      <c r="E26" s="195"/>
      <c r="F26" s="193"/>
      <c r="G26" s="194"/>
      <c r="H26" s="193"/>
      <c r="I26" s="195"/>
    </row>
    <row r="27" spans="2:9" ht="15.75" thickBot="1" x14ac:dyDescent="0.3">
      <c r="B27" s="21"/>
      <c r="C27" s="196"/>
      <c r="D27" s="197"/>
      <c r="E27" s="198"/>
      <c r="F27" s="193"/>
      <c r="G27" s="194"/>
      <c r="H27" s="196"/>
      <c r="I27" s="198"/>
    </row>
    <row r="28" spans="2:9" ht="15.75" thickBot="1" x14ac:dyDescent="0.3">
      <c r="B28" s="22" t="s">
        <v>34</v>
      </c>
      <c r="C28" s="23">
        <f>SUM(H14:H27)</f>
        <v>2580</v>
      </c>
      <c r="D28" s="22" t="s">
        <v>35</v>
      </c>
      <c r="E28" s="23"/>
      <c r="F28" s="24"/>
      <c r="G28" s="25"/>
      <c r="H28" s="26" t="s">
        <v>36</v>
      </c>
      <c r="I28" s="27">
        <f>SUM(C28,E28,G28)</f>
        <v>2580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9"/>
  <sheetViews>
    <sheetView workbookViewId="0">
      <selection activeCell="K22" sqref="K22"/>
    </sheetView>
  </sheetViews>
  <sheetFormatPr baseColWidth="10" defaultRowHeight="15" x14ac:dyDescent="0.25"/>
  <sheetData>
    <row r="1" spans="2:11" ht="15.75" thickBot="1" x14ac:dyDescent="0.3"/>
    <row r="2" spans="2:11" x14ac:dyDescent="0.25">
      <c r="B2" s="11"/>
      <c r="C2" s="12"/>
      <c r="D2" s="12"/>
      <c r="E2" s="12"/>
      <c r="F2" s="12"/>
      <c r="G2" s="12"/>
      <c r="H2" s="12"/>
      <c r="I2" s="13"/>
      <c r="K2" s="1" t="s">
        <v>40</v>
      </c>
    </row>
    <row r="3" spans="2:11" x14ac:dyDescent="0.25">
      <c r="B3" s="14"/>
      <c r="C3" s="15"/>
      <c r="D3" s="15"/>
      <c r="E3" s="15"/>
      <c r="F3" s="15"/>
      <c r="G3" s="15"/>
      <c r="H3" s="15"/>
      <c r="I3" s="16"/>
    </row>
    <row r="4" spans="2:11" x14ac:dyDescent="0.25">
      <c r="B4" s="14"/>
      <c r="C4" s="15"/>
      <c r="D4" s="15"/>
      <c r="E4" s="15"/>
      <c r="F4" s="15"/>
      <c r="G4" s="15"/>
      <c r="H4" s="15"/>
      <c r="I4" s="16"/>
    </row>
    <row r="5" spans="2:11" x14ac:dyDescent="0.25">
      <c r="B5" s="14"/>
      <c r="C5" s="15"/>
      <c r="D5" s="15"/>
      <c r="E5" s="15"/>
      <c r="F5" s="15"/>
      <c r="G5" s="15"/>
      <c r="H5" s="15"/>
      <c r="I5" s="16"/>
    </row>
    <row r="6" spans="2:11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43278</v>
      </c>
      <c r="I6" s="16"/>
    </row>
    <row r="7" spans="2:11" x14ac:dyDescent="0.25">
      <c r="B7" s="14"/>
      <c r="C7" s="15"/>
      <c r="D7" s="15"/>
      <c r="E7" s="15"/>
      <c r="F7" s="15"/>
      <c r="G7" s="15"/>
      <c r="H7" s="15"/>
      <c r="I7" s="16"/>
    </row>
    <row r="8" spans="2:11" x14ac:dyDescent="0.25">
      <c r="B8" s="14"/>
      <c r="C8" s="15"/>
      <c r="D8" s="15"/>
      <c r="E8" s="15"/>
      <c r="F8" s="15"/>
      <c r="G8" s="15"/>
      <c r="H8" s="15"/>
      <c r="I8" s="16"/>
    </row>
    <row r="9" spans="2:11" x14ac:dyDescent="0.25">
      <c r="B9" s="14"/>
      <c r="C9" s="15"/>
      <c r="D9" s="15"/>
      <c r="E9" s="15"/>
      <c r="F9" s="15"/>
      <c r="G9" s="15"/>
      <c r="H9" s="15"/>
      <c r="I9" s="16"/>
    </row>
    <row r="10" spans="2:11" x14ac:dyDescent="0.25">
      <c r="B10" s="14"/>
      <c r="C10" s="15"/>
      <c r="D10" s="15"/>
      <c r="E10" s="15"/>
      <c r="F10" s="15"/>
      <c r="G10" s="15"/>
      <c r="H10" s="15"/>
      <c r="I10" s="16"/>
    </row>
    <row r="11" spans="2:11" x14ac:dyDescent="0.25">
      <c r="B11" s="14"/>
      <c r="C11" s="15"/>
      <c r="D11" s="15"/>
      <c r="E11" s="15"/>
      <c r="F11" s="15"/>
      <c r="G11" s="15"/>
      <c r="H11" s="15"/>
      <c r="I11" s="16"/>
    </row>
    <row r="12" spans="2:11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1" ht="15.75" thickBot="1" x14ac:dyDescent="0.3">
      <c r="B13" s="19" t="s">
        <v>26</v>
      </c>
      <c r="C13" s="187" t="s">
        <v>27</v>
      </c>
      <c r="D13" s="188"/>
      <c r="E13" s="189"/>
      <c r="F13" s="187" t="s">
        <v>28</v>
      </c>
      <c r="G13" s="189"/>
      <c r="H13" s="187" t="s">
        <v>29</v>
      </c>
      <c r="I13" s="189"/>
    </row>
    <row r="14" spans="2:11" x14ac:dyDescent="0.25">
      <c r="B14" s="20">
        <v>1</v>
      </c>
      <c r="C14" s="190" t="s">
        <v>41</v>
      </c>
      <c r="D14" s="191"/>
      <c r="E14" s="192"/>
      <c r="F14" s="190">
        <v>1210</v>
      </c>
      <c r="G14" s="191"/>
      <c r="H14" s="190">
        <f>B14*F14</f>
        <v>1210</v>
      </c>
      <c r="I14" s="192"/>
    </row>
    <row r="15" spans="2:11" x14ac:dyDescent="0.25">
      <c r="B15" s="21"/>
      <c r="C15" s="193"/>
      <c r="D15" s="194"/>
      <c r="E15" s="195"/>
      <c r="F15" s="193"/>
      <c r="G15" s="194"/>
      <c r="H15" s="193"/>
      <c r="I15" s="195"/>
    </row>
    <row r="16" spans="2:11" x14ac:dyDescent="0.25">
      <c r="B16" s="21"/>
      <c r="C16" s="193"/>
      <c r="D16" s="194"/>
      <c r="E16" s="195"/>
      <c r="F16" s="193"/>
      <c r="G16" s="194"/>
      <c r="H16" s="193"/>
      <c r="I16" s="195"/>
    </row>
    <row r="17" spans="2:9" x14ac:dyDescent="0.25">
      <c r="B17" s="21"/>
      <c r="C17" s="193"/>
      <c r="D17" s="194"/>
      <c r="E17" s="195"/>
      <c r="F17" s="193"/>
      <c r="G17" s="194"/>
      <c r="H17" s="193"/>
      <c r="I17" s="195"/>
    </row>
    <row r="18" spans="2:9" x14ac:dyDescent="0.25">
      <c r="B18" s="21"/>
      <c r="C18" s="193"/>
      <c r="D18" s="194"/>
      <c r="E18" s="195"/>
      <c r="F18" s="193"/>
      <c r="G18" s="194"/>
      <c r="H18" s="193"/>
      <c r="I18" s="195"/>
    </row>
    <row r="19" spans="2:9" x14ac:dyDescent="0.25">
      <c r="B19" s="21"/>
      <c r="C19" s="193"/>
      <c r="D19" s="194"/>
      <c r="E19" s="195"/>
      <c r="F19" s="193"/>
      <c r="G19" s="194"/>
      <c r="H19" s="193"/>
      <c r="I19" s="195"/>
    </row>
    <row r="20" spans="2:9" x14ac:dyDescent="0.25">
      <c r="B20" s="21"/>
      <c r="C20" s="193"/>
      <c r="D20" s="194"/>
      <c r="E20" s="195"/>
      <c r="F20" s="193"/>
      <c r="G20" s="194"/>
      <c r="H20" s="193"/>
      <c r="I20" s="195"/>
    </row>
    <row r="21" spans="2:9" x14ac:dyDescent="0.25">
      <c r="B21" s="21"/>
      <c r="C21" s="193"/>
      <c r="D21" s="194"/>
      <c r="E21" s="195"/>
      <c r="F21" s="193"/>
      <c r="G21" s="194"/>
      <c r="H21" s="193"/>
      <c r="I21" s="195"/>
    </row>
    <row r="22" spans="2:9" x14ac:dyDescent="0.25">
      <c r="B22" s="21"/>
      <c r="C22" s="193"/>
      <c r="D22" s="194"/>
      <c r="E22" s="195"/>
      <c r="F22" s="193"/>
      <c r="G22" s="194"/>
      <c r="H22" s="193"/>
      <c r="I22" s="195"/>
    </row>
    <row r="23" spans="2:9" x14ac:dyDescent="0.25">
      <c r="B23" s="21"/>
      <c r="C23" s="193"/>
      <c r="D23" s="194"/>
      <c r="E23" s="195"/>
      <c r="F23" s="193"/>
      <c r="G23" s="194"/>
      <c r="H23" s="193"/>
      <c r="I23" s="195"/>
    </row>
    <row r="24" spans="2:9" x14ac:dyDescent="0.25">
      <c r="B24" s="21"/>
      <c r="C24" s="193"/>
      <c r="D24" s="194"/>
      <c r="E24" s="195"/>
      <c r="F24" s="193"/>
      <c r="G24" s="194"/>
      <c r="H24" s="193"/>
      <c r="I24" s="195"/>
    </row>
    <row r="25" spans="2:9" x14ac:dyDescent="0.25">
      <c r="B25" s="21"/>
      <c r="C25" s="193"/>
      <c r="D25" s="194"/>
      <c r="E25" s="195"/>
      <c r="F25" s="193"/>
      <c r="G25" s="194"/>
      <c r="H25" s="193"/>
      <c r="I25" s="195"/>
    </row>
    <row r="26" spans="2:9" x14ac:dyDescent="0.25">
      <c r="B26" s="21"/>
      <c r="C26" s="193"/>
      <c r="D26" s="194"/>
      <c r="E26" s="195"/>
      <c r="F26" s="193"/>
      <c r="G26" s="194"/>
      <c r="H26" s="193"/>
      <c r="I26" s="195"/>
    </row>
    <row r="27" spans="2:9" ht="15.75" thickBot="1" x14ac:dyDescent="0.3">
      <c r="B27" s="21"/>
      <c r="C27" s="196"/>
      <c r="D27" s="197"/>
      <c r="E27" s="198"/>
      <c r="F27" s="193"/>
      <c r="G27" s="194"/>
      <c r="H27" s="196"/>
      <c r="I27" s="198"/>
    </row>
    <row r="28" spans="2:9" ht="15.75" thickBot="1" x14ac:dyDescent="0.3">
      <c r="B28" s="22" t="s">
        <v>34</v>
      </c>
      <c r="C28" s="23">
        <f>SUM(H14:H27)</f>
        <v>1210</v>
      </c>
      <c r="D28" s="22"/>
      <c r="E28" s="23"/>
      <c r="F28" s="24"/>
      <c r="G28" s="25"/>
      <c r="H28" s="26" t="s">
        <v>36</v>
      </c>
      <c r="I28" s="27">
        <f>SUM(C28,E28,G28)</f>
        <v>1210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  <row r="39" spans="2:9" x14ac:dyDescent="0.25">
      <c r="B39" s="1" t="s">
        <v>45</v>
      </c>
    </row>
    <row r="40" spans="2:9" ht="15.75" thickBot="1" x14ac:dyDescent="0.3"/>
    <row r="41" spans="2:9" x14ac:dyDescent="0.25">
      <c r="B41" s="11"/>
      <c r="C41" s="12"/>
      <c r="D41" s="12"/>
      <c r="E41" s="12"/>
      <c r="F41" s="12"/>
      <c r="G41" s="13"/>
    </row>
    <row r="42" spans="2:9" x14ac:dyDescent="0.25">
      <c r="B42" s="34" t="s">
        <v>46</v>
      </c>
      <c r="C42" s="15"/>
      <c r="D42" s="15"/>
      <c r="E42" s="15"/>
      <c r="F42" s="15"/>
      <c r="G42" s="16"/>
    </row>
    <row r="43" spans="2:9" x14ac:dyDescent="0.25">
      <c r="B43" s="14"/>
      <c r="C43" s="15"/>
      <c r="D43" s="15"/>
      <c r="E43" s="15"/>
      <c r="F43" s="15"/>
      <c r="G43" s="16"/>
    </row>
    <row r="44" spans="2:9" x14ac:dyDescent="0.25">
      <c r="B44" s="14" t="s">
        <v>47</v>
      </c>
      <c r="C44" s="15"/>
      <c r="D44" s="35">
        <v>210</v>
      </c>
      <c r="E44" s="15"/>
      <c r="F44" s="35">
        <v>1000</v>
      </c>
      <c r="G44" s="16"/>
    </row>
    <row r="45" spans="2:9" x14ac:dyDescent="0.25">
      <c r="B45" s="14">
        <v>100</v>
      </c>
      <c r="C45" s="15"/>
      <c r="D45" s="15"/>
      <c r="E45" s="15"/>
      <c r="F45" s="35">
        <v>210</v>
      </c>
      <c r="G45" s="16"/>
    </row>
    <row r="46" spans="2:9" x14ac:dyDescent="0.25">
      <c r="B46" s="14"/>
      <c r="C46" s="15"/>
      <c r="D46" s="15"/>
      <c r="E46" s="15"/>
      <c r="F46" s="15"/>
      <c r="G46" s="16"/>
    </row>
    <row r="47" spans="2:9" x14ac:dyDescent="0.25">
      <c r="B47" s="14"/>
      <c r="C47" s="15"/>
      <c r="D47" s="15"/>
      <c r="E47" s="15"/>
      <c r="F47" s="35">
        <v>1210</v>
      </c>
      <c r="G47" s="16"/>
    </row>
    <row r="48" spans="2:9" x14ac:dyDescent="0.25">
      <c r="B48" s="14"/>
      <c r="C48" s="15"/>
      <c r="D48" s="15"/>
      <c r="E48" s="15"/>
      <c r="F48" s="15"/>
      <c r="G48" s="16"/>
    </row>
    <row r="49" spans="2:7" ht="15.75" thickBot="1" x14ac:dyDescent="0.3">
      <c r="B49" s="29"/>
      <c r="C49" s="30"/>
      <c r="D49" s="30"/>
      <c r="E49" s="30"/>
      <c r="F49" s="30"/>
      <c r="G49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topLeftCell="D4" workbookViewId="0">
      <selection activeCell="C28" sqref="C28"/>
    </sheetView>
  </sheetViews>
  <sheetFormatPr baseColWidth="10" defaultRowHeight="15" x14ac:dyDescent="0.25"/>
  <sheetData>
    <row r="1" spans="2:11" ht="15.75" thickBot="1" x14ac:dyDescent="0.3"/>
    <row r="2" spans="2:11" x14ac:dyDescent="0.25">
      <c r="B2" s="11"/>
      <c r="C2" s="12"/>
      <c r="D2" s="12"/>
      <c r="E2" s="12"/>
      <c r="F2" s="12"/>
      <c r="G2" s="12"/>
      <c r="H2" s="12"/>
      <c r="I2" s="13"/>
      <c r="K2" s="1" t="s">
        <v>48</v>
      </c>
    </row>
    <row r="3" spans="2:11" x14ac:dyDescent="0.25">
      <c r="B3" s="14"/>
      <c r="C3" s="15"/>
      <c r="D3" s="15"/>
      <c r="E3" s="15"/>
      <c r="F3" s="15"/>
      <c r="G3" s="15"/>
      <c r="H3" s="15"/>
      <c r="I3" s="16"/>
    </row>
    <row r="4" spans="2:11" x14ac:dyDescent="0.25">
      <c r="B4" s="14"/>
      <c r="C4" s="15"/>
      <c r="D4" s="15"/>
      <c r="E4" s="15"/>
      <c r="F4" s="15"/>
      <c r="G4" s="15"/>
      <c r="H4" s="15"/>
      <c r="I4" s="16"/>
    </row>
    <row r="5" spans="2:11" x14ac:dyDescent="0.25">
      <c r="B5" s="14"/>
      <c r="C5" s="15"/>
      <c r="D5" s="15"/>
      <c r="E5" s="15"/>
      <c r="F5" s="15"/>
      <c r="G5" s="15"/>
      <c r="H5" s="15"/>
      <c r="I5" s="16"/>
    </row>
    <row r="6" spans="2:11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43278</v>
      </c>
      <c r="I6" s="16"/>
    </row>
    <row r="7" spans="2:11" x14ac:dyDescent="0.25">
      <c r="B7" s="14"/>
      <c r="C7" s="15"/>
      <c r="D7" s="15"/>
      <c r="E7" s="15"/>
      <c r="F7" s="15"/>
      <c r="G7" s="15"/>
      <c r="H7" s="15"/>
      <c r="I7" s="16"/>
    </row>
    <row r="8" spans="2:11" x14ac:dyDescent="0.25">
      <c r="B8" s="14"/>
      <c r="C8" s="15"/>
      <c r="D8" s="15"/>
      <c r="E8" s="15"/>
      <c r="F8" s="15"/>
      <c r="G8" s="15"/>
      <c r="H8" s="15"/>
      <c r="I8" s="16"/>
    </row>
    <row r="9" spans="2:11" x14ac:dyDescent="0.25">
      <c r="B9" s="14"/>
      <c r="C9" s="15"/>
      <c r="D9" s="15"/>
      <c r="E9" s="15"/>
      <c r="F9" s="15"/>
      <c r="G9" s="15"/>
      <c r="H9" s="15"/>
      <c r="I9" s="16"/>
    </row>
    <row r="10" spans="2:11" x14ac:dyDescent="0.25">
      <c r="B10" s="14"/>
      <c r="C10" s="15"/>
      <c r="D10" s="15"/>
      <c r="E10" s="15"/>
      <c r="F10" s="15"/>
      <c r="G10" s="15"/>
      <c r="H10" s="15"/>
      <c r="I10" s="16"/>
    </row>
    <row r="11" spans="2:11" x14ac:dyDescent="0.25">
      <c r="B11" s="14"/>
      <c r="C11" s="15"/>
      <c r="D11" s="15"/>
      <c r="E11" s="15"/>
      <c r="F11" s="15"/>
      <c r="G11" s="15"/>
      <c r="H11" s="15"/>
      <c r="I11" s="16"/>
    </row>
    <row r="12" spans="2:11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1" ht="15.75" thickBot="1" x14ac:dyDescent="0.3">
      <c r="B13" s="19" t="s">
        <v>26</v>
      </c>
      <c r="C13" s="187" t="s">
        <v>27</v>
      </c>
      <c r="D13" s="188"/>
      <c r="E13" s="189"/>
      <c r="F13" s="187" t="s">
        <v>28</v>
      </c>
      <c r="G13" s="189"/>
      <c r="H13" s="187" t="s">
        <v>29</v>
      </c>
      <c r="I13" s="189"/>
    </row>
    <row r="14" spans="2:11" x14ac:dyDescent="0.25">
      <c r="B14" s="20">
        <v>3</v>
      </c>
      <c r="C14" s="190" t="s">
        <v>30</v>
      </c>
      <c r="D14" s="191"/>
      <c r="E14" s="192"/>
      <c r="F14" s="190">
        <v>500</v>
      </c>
      <c r="G14" s="191"/>
      <c r="H14" s="199">
        <f t="shared" ref="H14:H16" si="0">B14*F14</f>
        <v>1500</v>
      </c>
      <c r="I14" s="200"/>
    </row>
    <row r="15" spans="2:11" x14ac:dyDescent="0.25">
      <c r="B15" s="21">
        <v>1000</v>
      </c>
      <c r="C15" s="193" t="s">
        <v>31</v>
      </c>
      <c r="D15" s="194"/>
      <c r="E15" s="195"/>
      <c r="F15" s="193">
        <v>1</v>
      </c>
      <c r="G15" s="194"/>
      <c r="H15" s="199">
        <f t="shared" si="0"/>
        <v>1000</v>
      </c>
      <c r="I15" s="200"/>
    </row>
    <row r="16" spans="2:11" x14ac:dyDescent="0.25">
      <c r="B16" s="21">
        <v>40</v>
      </c>
      <c r="C16" s="193" t="s">
        <v>32</v>
      </c>
      <c r="D16" s="194"/>
      <c r="E16" s="195"/>
      <c r="F16" s="193">
        <v>2</v>
      </c>
      <c r="G16" s="194"/>
      <c r="H16" s="199">
        <f t="shared" si="0"/>
        <v>80</v>
      </c>
      <c r="I16" s="200"/>
    </row>
    <row r="17" spans="2:9" x14ac:dyDescent="0.25">
      <c r="B17" s="21">
        <v>1</v>
      </c>
      <c r="C17" s="193" t="s">
        <v>49</v>
      </c>
      <c r="D17" s="194"/>
      <c r="E17" s="195"/>
      <c r="F17" s="193"/>
      <c r="G17" s="194"/>
      <c r="H17" s="201">
        <f>SUM(H14:H16)*0.1</f>
        <v>258</v>
      </c>
      <c r="I17" s="202"/>
    </row>
    <row r="18" spans="2:9" x14ac:dyDescent="0.25">
      <c r="B18" s="21"/>
      <c r="C18" s="193"/>
      <c r="D18" s="194"/>
      <c r="E18" s="195"/>
      <c r="F18" s="193"/>
      <c r="G18" s="194"/>
      <c r="H18" s="193"/>
      <c r="I18" s="195"/>
    </row>
    <row r="19" spans="2:9" x14ac:dyDescent="0.25">
      <c r="B19" s="21"/>
      <c r="C19" s="193"/>
      <c r="D19" s="194"/>
      <c r="E19" s="195"/>
      <c r="F19" s="193"/>
      <c r="G19" s="194"/>
      <c r="H19" s="193"/>
      <c r="I19" s="195"/>
    </row>
    <row r="20" spans="2:9" x14ac:dyDescent="0.25">
      <c r="B20" s="21"/>
      <c r="C20" s="193"/>
      <c r="D20" s="194"/>
      <c r="E20" s="195"/>
      <c r="F20" s="193"/>
      <c r="G20" s="194"/>
      <c r="H20" s="193"/>
      <c r="I20" s="195"/>
    </row>
    <row r="21" spans="2:9" x14ac:dyDescent="0.25">
      <c r="B21" s="21"/>
      <c r="C21" s="193"/>
      <c r="D21" s="194"/>
      <c r="E21" s="195"/>
      <c r="F21" s="193"/>
      <c r="G21" s="194"/>
      <c r="H21" s="193"/>
      <c r="I21" s="195"/>
    </row>
    <row r="22" spans="2:9" x14ac:dyDescent="0.25">
      <c r="B22" s="21"/>
      <c r="C22" s="193"/>
      <c r="D22" s="194"/>
      <c r="E22" s="195"/>
      <c r="F22" s="193"/>
      <c r="G22" s="194"/>
      <c r="H22" s="193"/>
      <c r="I22" s="195"/>
    </row>
    <row r="23" spans="2:9" x14ac:dyDescent="0.25">
      <c r="B23" s="21"/>
      <c r="C23" s="193"/>
      <c r="D23" s="194"/>
      <c r="E23" s="195"/>
      <c r="F23" s="193"/>
      <c r="G23" s="194"/>
      <c r="H23" s="193"/>
      <c r="I23" s="195"/>
    </row>
    <row r="24" spans="2:9" x14ac:dyDescent="0.25">
      <c r="B24" s="21"/>
      <c r="C24" s="193"/>
      <c r="D24" s="194"/>
      <c r="E24" s="195"/>
      <c r="F24" s="193"/>
      <c r="G24" s="194"/>
      <c r="H24" s="193"/>
      <c r="I24" s="195"/>
    </row>
    <row r="25" spans="2:9" x14ac:dyDescent="0.25">
      <c r="B25" s="21"/>
      <c r="C25" s="193"/>
      <c r="D25" s="194"/>
      <c r="E25" s="195"/>
      <c r="F25" s="193"/>
      <c r="G25" s="194"/>
      <c r="H25" s="193"/>
      <c r="I25" s="195"/>
    </row>
    <row r="26" spans="2:9" x14ac:dyDescent="0.25">
      <c r="B26" s="21"/>
      <c r="C26" s="193"/>
      <c r="D26" s="194"/>
      <c r="E26" s="195"/>
      <c r="F26" s="193"/>
      <c r="G26" s="194"/>
      <c r="H26" s="193"/>
      <c r="I26" s="195"/>
    </row>
    <row r="27" spans="2:9" ht="15.75" thickBot="1" x14ac:dyDescent="0.3">
      <c r="B27" s="21"/>
      <c r="C27" s="196"/>
      <c r="D27" s="197"/>
      <c r="E27" s="198"/>
      <c r="F27" s="193"/>
      <c r="G27" s="194"/>
      <c r="H27" s="196"/>
      <c r="I27" s="198"/>
    </row>
    <row r="28" spans="2:9" ht="15.75" thickBot="1" x14ac:dyDescent="0.3">
      <c r="B28" s="22" t="s">
        <v>34</v>
      </c>
      <c r="C28" s="36">
        <f>SUM(H14:H16)-H17</f>
        <v>2322</v>
      </c>
      <c r="D28" s="22" t="s">
        <v>35</v>
      </c>
      <c r="E28" s="23"/>
      <c r="F28" s="24" t="s">
        <v>44</v>
      </c>
      <c r="G28" s="25">
        <f>C28*21%</f>
        <v>487.62</v>
      </c>
      <c r="H28" s="26" t="s">
        <v>36</v>
      </c>
      <c r="I28" s="27">
        <f>SUM(C28,E28,G28)</f>
        <v>2809.62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workbookViewId="0">
      <selection activeCell="L7" sqref="L7"/>
    </sheetView>
  </sheetViews>
  <sheetFormatPr baseColWidth="10" defaultRowHeight="15" x14ac:dyDescent="0.25"/>
  <sheetData>
    <row r="1" spans="2:13" ht="15.75" thickBot="1" x14ac:dyDescent="0.3"/>
    <row r="2" spans="2:13" x14ac:dyDescent="0.25">
      <c r="B2" s="11"/>
      <c r="C2" s="12"/>
      <c r="D2" s="12"/>
      <c r="E2" s="12"/>
      <c r="F2" s="12"/>
      <c r="G2" s="12"/>
      <c r="H2" s="12"/>
      <c r="I2" s="13"/>
      <c r="K2" s="203" t="s">
        <v>50</v>
      </c>
      <c r="L2" s="203"/>
      <c r="M2" s="203"/>
    </row>
    <row r="3" spans="2:13" x14ac:dyDescent="0.25">
      <c r="B3" s="14"/>
      <c r="C3" s="15"/>
      <c r="D3" s="15"/>
      <c r="E3" s="15"/>
      <c r="F3" s="15"/>
      <c r="G3" s="15"/>
      <c r="H3" s="15"/>
      <c r="I3" s="16"/>
    </row>
    <row r="4" spans="2:13" x14ac:dyDescent="0.25">
      <c r="B4" s="14"/>
      <c r="C4" s="15"/>
      <c r="D4" s="15"/>
      <c r="E4" s="15"/>
      <c r="F4" s="15"/>
      <c r="G4" s="15"/>
      <c r="H4" s="15"/>
      <c r="I4" s="16"/>
    </row>
    <row r="5" spans="2:13" x14ac:dyDescent="0.25">
      <c r="B5" s="14"/>
      <c r="C5" s="15"/>
      <c r="D5" s="15"/>
      <c r="E5" s="15"/>
      <c r="F5" s="15"/>
      <c r="G5" s="15"/>
      <c r="H5" s="15"/>
      <c r="I5" s="16"/>
    </row>
    <row r="6" spans="2:13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43278</v>
      </c>
      <c r="I6" s="16"/>
    </row>
    <row r="7" spans="2:13" x14ac:dyDescent="0.25">
      <c r="B7" s="14"/>
      <c r="C7" s="15"/>
      <c r="D7" s="15"/>
      <c r="E7" s="15"/>
      <c r="F7" s="15"/>
      <c r="G7" s="15"/>
      <c r="H7" s="15"/>
      <c r="I7" s="16"/>
    </row>
    <row r="8" spans="2:13" x14ac:dyDescent="0.25">
      <c r="B8" s="14"/>
      <c r="C8" s="15"/>
      <c r="D8" s="15"/>
      <c r="E8" s="15"/>
      <c r="F8" s="15"/>
      <c r="G8" s="15"/>
      <c r="H8" s="15"/>
      <c r="I8" s="16"/>
    </row>
    <row r="9" spans="2:13" x14ac:dyDescent="0.25">
      <c r="B9" s="14"/>
      <c r="C9" s="15"/>
      <c r="D9" s="15"/>
      <c r="E9" s="15"/>
      <c r="F9" s="15"/>
      <c r="G9" s="15"/>
      <c r="H9" s="15"/>
      <c r="I9" s="16"/>
    </row>
    <row r="10" spans="2:13" x14ac:dyDescent="0.25">
      <c r="B10" s="14"/>
      <c r="C10" s="15"/>
      <c r="D10" s="15"/>
      <c r="E10" s="15"/>
      <c r="F10" s="15"/>
      <c r="G10" s="15"/>
      <c r="H10" s="15"/>
      <c r="I10" s="16"/>
    </row>
    <row r="11" spans="2:13" x14ac:dyDescent="0.25">
      <c r="B11" s="14"/>
      <c r="C11" s="15"/>
      <c r="D11" s="15"/>
      <c r="E11" s="15"/>
      <c r="F11" s="15"/>
      <c r="G11" s="15"/>
      <c r="H11" s="15"/>
      <c r="I11" s="16"/>
    </row>
    <row r="12" spans="2:13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3" ht="15.75" thickBot="1" x14ac:dyDescent="0.3">
      <c r="B13" s="19" t="s">
        <v>26</v>
      </c>
      <c r="C13" s="187" t="s">
        <v>27</v>
      </c>
      <c r="D13" s="188"/>
      <c r="E13" s="189"/>
      <c r="F13" s="187" t="s">
        <v>28</v>
      </c>
      <c r="G13" s="189"/>
      <c r="H13" s="187" t="s">
        <v>29</v>
      </c>
      <c r="I13" s="189"/>
    </row>
    <row r="14" spans="2:13" x14ac:dyDescent="0.25">
      <c r="B14" s="20">
        <v>3</v>
      </c>
      <c r="C14" s="190" t="s">
        <v>30</v>
      </c>
      <c r="D14" s="191"/>
      <c r="E14" s="192"/>
      <c r="F14" s="190">
        <v>500</v>
      </c>
      <c r="G14" s="191"/>
      <c r="H14" s="190">
        <f>B14*F14</f>
        <v>1500</v>
      </c>
      <c r="I14" s="192"/>
    </row>
    <row r="15" spans="2:13" x14ac:dyDescent="0.25">
      <c r="B15" s="21">
        <v>1000</v>
      </c>
      <c r="C15" s="193" t="s">
        <v>31</v>
      </c>
      <c r="D15" s="194"/>
      <c r="E15" s="195"/>
      <c r="F15" s="193">
        <v>1</v>
      </c>
      <c r="G15" s="194"/>
      <c r="H15" s="193">
        <f t="shared" ref="H15:H16" si="0">B15*F15</f>
        <v>1000</v>
      </c>
      <c r="I15" s="195"/>
    </row>
    <row r="16" spans="2:13" x14ac:dyDescent="0.25">
      <c r="B16" s="21">
        <v>40</v>
      </c>
      <c r="C16" s="193" t="s">
        <v>32</v>
      </c>
      <c r="D16" s="194"/>
      <c r="E16" s="195"/>
      <c r="F16" s="193">
        <v>2</v>
      </c>
      <c r="G16" s="194"/>
      <c r="H16" s="193">
        <f t="shared" si="0"/>
        <v>80</v>
      </c>
      <c r="I16" s="195"/>
    </row>
    <row r="17" spans="2:9" x14ac:dyDescent="0.25">
      <c r="B17" s="21"/>
      <c r="C17" s="193"/>
      <c r="D17" s="194"/>
      <c r="E17" s="195"/>
      <c r="F17" s="193"/>
      <c r="G17" s="194"/>
      <c r="H17" s="193"/>
      <c r="I17" s="195"/>
    </row>
    <row r="18" spans="2:9" x14ac:dyDescent="0.25">
      <c r="B18" s="21"/>
      <c r="C18" s="193"/>
      <c r="D18" s="194"/>
      <c r="E18" s="195"/>
      <c r="F18" s="193"/>
      <c r="G18" s="194"/>
      <c r="H18" s="193"/>
      <c r="I18" s="195"/>
    </row>
    <row r="19" spans="2:9" x14ac:dyDescent="0.25">
      <c r="B19" s="21"/>
      <c r="C19" s="193"/>
      <c r="D19" s="194"/>
      <c r="E19" s="195"/>
      <c r="F19" s="193"/>
      <c r="G19" s="194"/>
      <c r="H19" s="193"/>
      <c r="I19" s="195"/>
    </row>
    <row r="20" spans="2:9" x14ac:dyDescent="0.25">
      <c r="B20" s="21"/>
      <c r="C20" s="193"/>
      <c r="D20" s="194"/>
      <c r="E20" s="195"/>
      <c r="F20" s="193"/>
      <c r="G20" s="194"/>
      <c r="H20" s="193"/>
      <c r="I20" s="195"/>
    </row>
    <row r="21" spans="2:9" x14ac:dyDescent="0.25">
      <c r="B21" s="21"/>
      <c r="C21" s="193"/>
      <c r="D21" s="194"/>
      <c r="E21" s="195"/>
      <c r="F21" s="193"/>
      <c r="G21" s="194"/>
      <c r="H21" s="193"/>
      <c r="I21" s="195"/>
    </row>
    <row r="22" spans="2:9" x14ac:dyDescent="0.25">
      <c r="B22" s="21"/>
      <c r="C22" s="193"/>
      <c r="D22" s="194"/>
      <c r="E22" s="195"/>
      <c r="F22" s="193"/>
      <c r="G22" s="194"/>
      <c r="H22" s="193"/>
      <c r="I22" s="195"/>
    </row>
    <row r="23" spans="2:9" x14ac:dyDescent="0.25">
      <c r="B23" s="21"/>
      <c r="C23" s="193"/>
      <c r="D23" s="194"/>
      <c r="E23" s="195"/>
      <c r="F23" s="193"/>
      <c r="G23" s="194"/>
      <c r="H23" s="193"/>
      <c r="I23" s="195"/>
    </row>
    <row r="24" spans="2:9" x14ac:dyDescent="0.25">
      <c r="B24" s="21"/>
      <c r="C24" s="193"/>
      <c r="D24" s="194"/>
      <c r="E24" s="195"/>
      <c r="F24" s="193"/>
      <c r="G24" s="194"/>
      <c r="H24" s="193"/>
      <c r="I24" s="195"/>
    </row>
    <row r="25" spans="2:9" x14ac:dyDescent="0.25">
      <c r="B25" s="21"/>
      <c r="C25" s="193"/>
      <c r="D25" s="194"/>
      <c r="E25" s="195"/>
      <c r="F25" s="193"/>
      <c r="G25" s="194"/>
      <c r="H25" s="193"/>
      <c r="I25" s="195"/>
    </row>
    <row r="26" spans="2:9" x14ac:dyDescent="0.25">
      <c r="B26" s="21"/>
      <c r="C26" s="193"/>
      <c r="D26" s="194"/>
      <c r="E26" s="195"/>
      <c r="F26" s="193"/>
      <c r="G26" s="194"/>
      <c r="H26" s="193"/>
      <c r="I26" s="195"/>
    </row>
    <row r="27" spans="2:9" ht="15.75" thickBot="1" x14ac:dyDescent="0.3">
      <c r="B27" s="21"/>
      <c r="C27" s="196"/>
      <c r="D27" s="197"/>
      <c r="E27" s="198"/>
      <c r="F27" s="193"/>
      <c r="G27" s="194"/>
      <c r="H27" s="196"/>
      <c r="I27" s="198"/>
    </row>
    <row r="28" spans="2:9" ht="15.75" thickBot="1" x14ac:dyDescent="0.3">
      <c r="B28" s="22" t="s">
        <v>34</v>
      </c>
      <c r="C28" s="23">
        <f>SUM(H14:H27)</f>
        <v>2580</v>
      </c>
      <c r="D28" s="22" t="s">
        <v>35</v>
      </c>
      <c r="E28" s="23">
        <v>0</v>
      </c>
      <c r="F28" s="22" t="s">
        <v>51</v>
      </c>
      <c r="G28" s="25">
        <v>0</v>
      </c>
      <c r="H28" s="26" t="s">
        <v>36</v>
      </c>
      <c r="I28" s="27">
        <f>SUM(C28,E28,G28)</f>
        <v>2580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6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K2:M2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topLeftCell="B1" workbookViewId="0">
      <selection activeCell="E28" sqref="E28"/>
    </sheetView>
  </sheetViews>
  <sheetFormatPr baseColWidth="10" defaultRowHeight="15" x14ac:dyDescent="0.25"/>
  <sheetData>
    <row r="1" spans="2:11" ht="15.75" thickBot="1" x14ac:dyDescent="0.3"/>
    <row r="2" spans="2:11" x14ac:dyDescent="0.25">
      <c r="B2" s="11"/>
      <c r="C2" s="12"/>
      <c r="D2" s="12"/>
      <c r="E2" s="12"/>
      <c r="F2" s="12"/>
      <c r="G2" s="12"/>
      <c r="H2" s="12"/>
      <c r="I2" s="13"/>
      <c r="K2" s="1" t="s">
        <v>227</v>
      </c>
    </row>
    <row r="3" spans="2:11" x14ac:dyDescent="0.25">
      <c r="B3" s="14"/>
      <c r="C3" s="15"/>
      <c r="D3" s="15"/>
      <c r="E3" s="15"/>
      <c r="F3" s="15"/>
      <c r="G3" s="15"/>
      <c r="H3" s="15"/>
      <c r="I3" s="16"/>
    </row>
    <row r="4" spans="2:11" x14ac:dyDescent="0.25">
      <c r="B4" s="14"/>
      <c r="C4" s="15"/>
      <c r="D4" s="15"/>
      <c r="E4" s="15"/>
      <c r="F4" s="15"/>
      <c r="G4" s="15"/>
      <c r="H4" s="15"/>
      <c r="I4" s="16"/>
    </row>
    <row r="5" spans="2:11" x14ac:dyDescent="0.25">
      <c r="B5" s="14"/>
      <c r="C5" s="15"/>
      <c r="D5" s="15"/>
      <c r="E5" s="15"/>
      <c r="F5" s="15"/>
      <c r="G5" s="15"/>
      <c r="H5" s="15"/>
      <c r="I5" s="16"/>
    </row>
    <row r="6" spans="2:11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43278</v>
      </c>
      <c r="I6" s="16"/>
    </row>
    <row r="7" spans="2:11" x14ac:dyDescent="0.25">
      <c r="B7" s="14"/>
      <c r="C7" s="15"/>
      <c r="D7" s="15"/>
      <c r="E7" s="15"/>
      <c r="F7" s="15"/>
      <c r="G7" s="15"/>
      <c r="H7" s="15"/>
      <c r="I7" s="16"/>
    </row>
    <row r="8" spans="2:11" x14ac:dyDescent="0.25">
      <c r="B8" s="14"/>
      <c r="C8" s="15"/>
      <c r="D8" s="15"/>
      <c r="E8" s="15"/>
      <c r="F8" s="15"/>
      <c r="G8" s="15"/>
      <c r="H8" s="15"/>
      <c r="I8" s="16"/>
    </row>
    <row r="9" spans="2:11" x14ac:dyDescent="0.25">
      <c r="B9" s="14"/>
      <c r="C9" s="15"/>
      <c r="D9" s="15"/>
      <c r="E9" s="15"/>
      <c r="F9" s="15"/>
      <c r="G9" s="15"/>
      <c r="H9" s="15"/>
      <c r="I9" s="16"/>
    </row>
    <row r="10" spans="2:11" x14ac:dyDescent="0.25">
      <c r="B10" s="14"/>
      <c r="C10" s="15"/>
      <c r="D10" s="15"/>
      <c r="E10" s="15"/>
      <c r="F10" s="15"/>
      <c r="G10" s="15"/>
      <c r="H10" s="15"/>
      <c r="I10" s="16"/>
    </row>
    <row r="11" spans="2:11" x14ac:dyDescent="0.25">
      <c r="B11" s="14"/>
      <c r="C11" s="15"/>
      <c r="D11" s="15"/>
      <c r="E11" s="15"/>
      <c r="F11" s="15"/>
      <c r="G11" s="15"/>
      <c r="H11" s="15"/>
      <c r="I11" s="16"/>
    </row>
    <row r="12" spans="2:11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1" ht="15.75" thickBot="1" x14ac:dyDescent="0.3">
      <c r="B13" s="19" t="s">
        <v>26</v>
      </c>
      <c r="C13" s="187" t="s">
        <v>27</v>
      </c>
      <c r="D13" s="188"/>
      <c r="E13" s="189"/>
      <c r="F13" s="187" t="s">
        <v>28</v>
      </c>
      <c r="G13" s="189"/>
      <c r="H13" s="187" t="s">
        <v>29</v>
      </c>
      <c r="I13" s="189"/>
    </row>
    <row r="14" spans="2:11" x14ac:dyDescent="0.25">
      <c r="B14" s="20">
        <v>3</v>
      </c>
      <c r="C14" s="190" t="s">
        <v>30</v>
      </c>
      <c r="D14" s="191"/>
      <c r="E14" s="192"/>
      <c r="F14" s="190">
        <v>500</v>
      </c>
      <c r="G14" s="191"/>
      <c r="H14" s="190">
        <f>B14*F14</f>
        <v>1500</v>
      </c>
      <c r="I14" s="192"/>
    </row>
    <row r="15" spans="2:11" x14ac:dyDescent="0.25">
      <c r="B15" s="21">
        <v>1000</v>
      </c>
      <c r="C15" s="193" t="s">
        <v>31</v>
      </c>
      <c r="D15" s="194"/>
      <c r="E15" s="195"/>
      <c r="F15" s="193">
        <v>1</v>
      </c>
      <c r="G15" s="194"/>
      <c r="H15" s="193">
        <f t="shared" ref="H15:H16" si="0">B15*F15</f>
        <v>1000</v>
      </c>
      <c r="I15" s="195"/>
    </row>
    <row r="16" spans="2:11" x14ac:dyDescent="0.25">
      <c r="B16" s="21">
        <v>40</v>
      </c>
      <c r="C16" s="193" t="s">
        <v>32</v>
      </c>
      <c r="D16" s="194"/>
      <c r="E16" s="195"/>
      <c r="F16" s="193">
        <v>2</v>
      </c>
      <c r="G16" s="194"/>
      <c r="H16" s="193">
        <f t="shared" si="0"/>
        <v>80</v>
      </c>
      <c r="I16" s="195"/>
    </row>
    <row r="17" spans="2:9" x14ac:dyDescent="0.25">
      <c r="B17" s="21"/>
      <c r="C17" s="193"/>
      <c r="D17" s="194"/>
      <c r="E17" s="195"/>
      <c r="F17" s="193"/>
      <c r="G17" s="194"/>
      <c r="H17" s="193"/>
      <c r="I17" s="195"/>
    </row>
    <row r="18" spans="2:9" x14ac:dyDescent="0.25">
      <c r="B18" s="21"/>
      <c r="C18" s="193"/>
      <c r="D18" s="194"/>
      <c r="E18" s="195"/>
      <c r="F18" s="193"/>
      <c r="G18" s="194"/>
      <c r="H18" s="193"/>
      <c r="I18" s="195"/>
    </row>
    <row r="19" spans="2:9" x14ac:dyDescent="0.25">
      <c r="B19" s="21"/>
      <c r="C19" s="193"/>
      <c r="D19" s="194"/>
      <c r="E19" s="195"/>
      <c r="F19" s="193"/>
      <c r="G19" s="194"/>
      <c r="H19" s="193"/>
      <c r="I19" s="195"/>
    </row>
    <row r="20" spans="2:9" x14ac:dyDescent="0.25">
      <c r="B20" s="21"/>
      <c r="C20" s="193"/>
      <c r="D20" s="194"/>
      <c r="E20" s="195"/>
      <c r="F20" s="193"/>
      <c r="G20" s="194"/>
      <c r="H20" s="193"/>
      <c r="I20" s="195"/>
    </row>
    <row r="21" spans="2:9" x14ac:dyDescent="0.25">
      <c r="B21" s="21"/>
      <c r="C21" s="193"/>
      <c r="D21" s="194"/>
      <c r="E21" s="195"/>
      <c r="F21" s="193"/>
      <c r="G21" s="194"/>
      <c r="H21" s="193"/>
      <c r="I21" s="195"/>
    </row>
    <row r="22" spans="2:9" x14ac:dyDescent="0.25">
      <c r="B22" s="21"/>
      <c r="C22" s="193"/>
      <c r="D22" s="194"/>
      <c r="E22" s="195"/>
      <c r="F22" s="193"/>
      <c r="G22" s="194"/>
      <c r="H22" s="193"/>
      <c r="I22" s="195"/>
    </row>
    <row r="23" spans="2:9" x14ac:dyDescent="0.25">
      <c r="B23" s="21"/>
      <c r="C23" s="193"/>
      <c r="D23" s="194"/>
      <c r="E23" s="195"/>
      <c r="F23" s="193"/>
      <c r="G23" s="194"/>
      <c r="H23" s="193"/>
      <c r="I23" s="195"/>
    </row>
    <row r="24" spans="2:9" x14ac:dyDescent="0.25">
      <c r="B24" s="21"/>
      <c r="C24" s="193"/>
      <c r="D24" s="194"/>
      <c r="E24" s="195"/>
      <c r="F24" s="193"/>
      <c r="G24" s="194"/>
      <c r="H24" s="193"/>
      <c r="I24" s="195"/>
    </row>
    <row r="25" spans="2:9" x14ac:dyDescent="0.25">
      <c r="B25" s="21"/>
      <c r="C25" s="193"/>
      <c r="D25" s="194"/>
      <c r="E25" s="195"/>
      <c r="F25" s="193"/>
      <c r="G25" s="194"/>
      <c r="H25" s="193"/>
      <c r="I25" s="195"/>
    </row>
    <row r="26" spans="2:9" x14ac:dyDescent="0.25">
      <c r="B26" s="21"/>
      <c r="C26" s="193"/>
      <c r="D26" s="194"/>
      <c r="E26" s="195"/>
      <c r="F26" s="193"/>
      <c r="G26" s="194"/>
      <c r="H26" s="193"/>
      <c r="I26" s="195"/>
    </row>
    <row r="27" spans="2:9" ht="15.75" thickBot="1" x14ac:dyDescent="0.3">
      <c r="B27" s="21"/>
      <c r="C27" s="196"/>
      <c r="D27" s="197"/>
      <c r="E27" s="198"/>
      <c r="F27" s="193"/>
      <c r="G27" s="194"/>
      <c r="H27" s="196"/>
      <c r="I27" s="198"/>
    </row>
    <row r="28" spans="2:9" ht="15.75" thickBot="1" x14ac:dyDescent="0.3">
      <c r="B28" s="22" t="s">
        <v>34</v>
      </c>
      <c r="C28" s="23">
        <f>SUM(H14:H27)</f>
        <v>2580</v>
      </c>
      <c r="D28" s="22" t="s">
        <v>35</v>
      </c>
      <c r="E28" s="23">
        <f>C28*0.21</f>
        <v>541.79999999999995</v>
      </c>
      <c r="F28" s="24"/>
      <c r="G28" s="25"/>
      <c r="H28" s="26" t="s">
        <v>36</v>
      </c>
      <c r="I28" s="27">
        <f>SUM(C28,E28,G28)</f>
        <v>3121.8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workbookViewId="0">
      <selection activeCell="O18" sqref="O18"/>
    </sheetView>
  </sheetViews>
  <sheetFormatPr baseColWidth="10" defaultRowHeight="15" x14ac:dyDescent="0.25"/>
  <sheetData>
    <row r="1" spans="2:11" ht="15.75" thickBot="1" x14ac:dyDescent="0.3"/>
    <row r="2" spans="2:11" x14ac:dyDescent="0.25">
      <c r="B2" s="11"/>
      <c r="C2" s="12"/>
      <c r="D2" s="12"/>
      <c r="E2" s="12"/>
      <c r="F2" s="12"/>
      <c r="G2" s="12"/>
      <c r="H2" s="12"/>
      <c r="I2" s="13"/>
      <c r="K2" s="1" t="s">
        <v>42</v>
      </c>
    </row>
    <row r="3" spans="2:11" x14ac:dyDescent="0.25">
      <c r="B3" s="14"/>
      <c r="C3" s="15"/>
      <c r="D3" s="15"/>
      <c r="E3" s="15"/>
      <c r="F3" s="15"/>
      <c r="G3" s="15"/>
      <c r="H3" s="15"/>
      <c r="I3" s="16"/>
    </row>
    <row r="4" spans="2:11" x14ac:dyDescent="0.25">
      <c r="B4" s="14"/>
      <c r="C4" s="15"/>
      <c r="D4" s="15"/>
      <c r="E4" s="15"/>
      <c r="F4" s="15"/>
      <c r="G4" s="15"/>
      <c r="H4" s="15"/>
      <c r="I4" s="16"/>
    </row>
    <row r="5" spans="2:11" x14ac:dyDescent="0.25">
      <c r="B5" s="14"/>
      <c r="C5" s="15"/>
      <c r="D5" s="15"/>
      <c r="E5" s="15"/>
      <c r="F5" s="15"/>
      <c r="G5" s="15"/>
      <c r="H5" s="15"/>
      <c r="I5" s="16"/>
    </row>
    <row r="6" spans="2:11" x14ac:dyDescent="0.25">
      <c r="B6" s="14"/>
      <c r="C6" s="15"/>
      <c r="D6" s="15"/>
      <c r="E6" s="15"/>
      <c r="F6" s="15"/>
      <c r="G6" s="17" t="s">
        <v>25</v>
      </c>
      <c r="H6" s="18">
        <f ca="1" xml:space="preserve"> TODAY()</f>
        <v>43278</v>
      </c>
      <c r="I6" s="16"/>
    </row>
    <row r="7" spans="2:11" x14ac:dyDescent="0.25">
      <c r="B7" s="14"/>
      <c r="C7" s="15"/>
      <c r="D7" s="15"/>
      <c r="E7" s="15"/>
      <c r="F7" s="15"/>
      <c r="G7" s="15"/>
      <c r="H7" s="15"/>
      <c r="I7" s="16"/>
    </row>
    <row r="8" spans="2:11" x14ac:dyDescent="0.25">
      <c r="B8" s="14"/>
      <c r="C8" s="15"/>
      <c r="D8" s="15"/>
      <c r="E8" s="15"/>
      <c r="F8" s="15"/>
      <c r="G8" s="15"/>
      <c r="H8" s="15"/>
      <c r="I8" s="16"/>
    </row>
    <row r="9" spans="2:11" x14ac:dyDescent="0.25">
      <c r="B9" s="14"/>
      <c r="C9" s="15"/>
      <c r="D9" s="15"/>
      <c r="E9" s="15"/>
      <c r="F9" s="15"/>
      <c r="G9" s="15"/>
      <c r="H9" s="15"/>
      <c r="I9" s="16"/>
    </row>
    <row r="10" spans="2:11" x14ac:dyDescent="0.25">
      <c r="B10" s="14"/>
      <c r="C10" s="15"/>
      <c r="D10" s="15"/>
      <c r="E10" s="15"/>
      <c r="F10" s="15"/>
      <c r="G10" s="15"/>
      <c r="H10" s="15"/>
      <c r="I10" s="16"/>
    </row>
    <row r="11" spans="2:11" x14ac:dyDescent="0.25">
      <c r="B11" s="14"/>
      <c r="C11" s="15"/>
      <c r="D11" s="15"/>
      <c r="E11" s="15"/>
      <c r="F11" s="15"/>
      <c r="G11" s="15"/>
      <c r="H11" s="15"/>
      <c r="I11" s="16"/>
    </row>
    <row r="12" spans="2:11" ht="15.75" thickBot="1" x14ac:dyDescent="0.3">
      <c r="B12" s="14"/>
      <c r="C12" s="15"/>
      <c r="D12" s="15"/>
      <c r="E12" s="15"/>
      <c r="F12" s="15"/>
      <c r="G12" s="15"/>
      <c r="H12" s="15"/>
      <c r="I12" s="16"/>
    </row>
    <row r="13" spans="2:11" ht="15.75" thickBot="1" x14ac:dyDescent="0.3">
      <c r="B13" s="19" t="s">
        <v>26</v>
      </c>
      <c r="C13" s="187" t="s">
        <v>27</v>
      </c>
      <c r="D13" s="188"/>
      <c r="E13" s="189"/>
      <c r="F13" s="187" t="s">
        <v>28</v>
      </c>
      <c r="G13" s="189"/>
      <c r="H13" s="187" t="s">
        <v>29</v>
      </c>
      <c r="I13" s="189"/>
    </row>
    <row r="14" spans="2:11" x14ac:dyDescent="0.25">
      <c r="B14" s="20">
        <v>3</v>
      </c>
      <c r="C14" s="190" t="s">
        <v>30</v>
      </c>
      <c r="D14" s="191"/>
      <c r="E14" s="192"/>
      <c r="F14" s="190">
        <v>500</v>
      </c>
      <c r="G14" s="191"/>
      <c r="H14" s="190">
        <f>B14*F14</f>
        <v>1500</v>
      </c>
      <c r="I14" s="192"/>
    </row>
    <row r="15" spans="2:11" x14ac:dyDescent="0.25">
      <c r="B15" s="21">
        <v>1000</v>
      </c>
      <c r="C15" s="193" t="s">
        <v>31</v>
      </c>
      <c r="D15" s="194"/>
      <c r="E15" s="195"/>
      <c r="F15" s="193">
        <v>1</v>
      </c>
      <c r="G15" s="194"/>
      <c r="H15" s="193">
        <f t="shared" ref="H15:H16" si="0">B15*F15</f>
        <v>1000</v>
      </c>
      <c r="I15" s="195"/>
    </row>
    <row r="16" spans="2:11" x14ac:dyDescent="0.25">
      <c r="B16" s="21">
        <v>40</v>
      </c>
      <c r="C16" s="193" t="s">
        <v>32</v>
      </c>
      <c r="D16" s="194"/>
      <c r="E16" s="195"/>
      <c r="F16" s="193">
        <v>2</v>
      </c>
      <c r="G16" s="194"/>
      <c r="H16" s="193">
        <f t="shared" si="0"/>
        <v>80</v>
      </c>
      <c r="I16" s="195"/>
    </row>
    <row r="17" spans="2:9" x14ac:dyDescent="0.25">
      <c r="B17" s="21">
        <v>1</v>
      </c>
      <c r="C17" s="193" t="s">
        <v>43</v>
      </c>
      <c r="D17" s="194"/>
      <c r="E17" s="195"/>
      <c r="F17" s="193"/>
      <c r="G17" s="194"/>
      <c r="H17" s="193">
        <f>SUM(H14:I16)/10</f>
        <v>258</v>
      </c>
      <c r="I17" s="195"/>
    </row>
    <row r="18" spans="2:9" x14ac:dyDescent="0.25">
      <c r="B18" s="21"/>
      <c r="C18" s="193"/>
      <c r="D18" s="194"/>
      <c r="E18" s="195"/>
      <c r="F18" s="193"/>
      <c r="G18" s="194"/>
      <c r="H18" s="193"/>
      <c r="I18" s="195"/>
    </row>
    <row r="19" spans="2:9" x14ac:dyDescent="0.25">
      <c r="B19" s="21"/>
      <c r="C19" s="193"/>
      <c r="D19" s="194"/>
      <c r="E19" s="195"/>
      <c r="F19" s="193"/>
      <c r="G19" s="194"/>
      <c r="H19" s="193"/>
      <c r="I19" s="195"/>
    </row>
    <row r="20" spans="2:9" x14ac:dyDescent="0.25">
      <c r="B20" s="21"/>
      <c r="C20" s="193"/>
      <c r="D20" s="194"/>
      <c r="E20" s="195"/>
      <c r="F20" s="193"/>
      <c r="G20" s="194"/>
      <c r="H20" s="193"/>
      <c r="I20" s="195"/>
    </row>
    <row r="21" spans="2:9" x14ac:dyDescent="0.25">
      <c r="B21" s="21"/>
      <c r="C21" s="193"/>
      <c r="D21" s="194"/>
      <c r="E21" s="195"/>
      <c r="F21" s="193"/>
      <c r="G21" s="194"/>
      <c r="H21" s="193"/>
      <c r="I21" s="195"/>
    </row>
    <row r="22" spans="2:9" x14ac:dyDescent="0.25">
      <c r="B22" s="21"/>
      <c r="C22" s="193"/>
      <c r="D22" s="194"/>
      <c r="E22" s="195"/>
      <c r="F22" s="193"/>
      <c r="G22" s="194"/>
      <c r="H22" s="193"/>
      <c r="I22" s="195"/>
    </row>
    <row r="23" spans="2:9" x14ac:dyDescent="0.25">
      <c r="B23" s="21"/>
      <c r="C23" s="193"/>
      <c r="D23" s="194"/>
      <c r="E23" s="195"/>
      <c r="F23" s="193"/>
      <c r="G23" s="194"/>
      <c r="H23" s="193"/>
      <c r="I23" s="195"/>
    </row>
    <row r="24" spans="2:9" x14ac:dyDescent="0.25">
      <c r="B24" s="21"/>
      <c r="C24" s="193"/>
      <c r="D24" s="194"/>
      <c r="E24" s="195"/>
      <c r="F24" s="193"/>
      <c r="G24" s="194"/>
      <c r="H24" s="193"/>
      <c r="I24" s="195"/>
    </row>
    <row r="25" spans="2:9" x14ac:dyDescent="0.25">
      <c r="B25" s="21"/>
      <c r="C25" s="193"/>
      <c r="D25" s="194"/>
      <c r="E25" s="195"/>
      <c r="F25" s="193"/>
      <c r="G25" s="194"/>
      <c r="H25" s="193"/>
      <c r="I25" s="195"/>
    </row>
    <row r="26" spans="2:9" x14ac:dyDescent="0.25">
      <c r="B26" s="21"/>
      <c r="C26" s="193"/>
      <c r="D26" s="194"/>
      <c r="E26" s="195"/>
      <c r="F26" s="193"/>
      <c r="G26" s="194"/>
      <c r="H26" s="193"/>
      <c r="I26" s="195"/>
    </row>
    <row r="27" spans="2:9" ht="15.75" thickBot="1" x14ac:dyDescent="0.3">
      <c r="B27" s="21"/>
      <c r="C27" s="196"/>
      <c r="D27" s="197"/>
      <c r="E27" s="198"/>
      <c r="F27" s="193"/>
      <c r="G27" s="194"/>
      <c r="H27" s="196"/>
      <c r="I27" s="198"/>
    </row>
    <row r="28" spans="2:9" ht="15.75" thickBot="1" x14ac:dyDescent="0.3">
      <c r="B28" s="22" t="s">
        <v>34</v>
      </c>
      <c r="C28" s="23">
        <f>SUM(H14:H27)</f>
        <v>2838</v>
      </c>
      <c r="D28" s="22" t="s">
        <v>35</v>
      </c>
      <c r="E28" s="23"/>
      <c r="F28" s="24" t="s">
        <v>44</v>
      </c>
      <c r="G28" s="25">
        <f>C28*21%</f>
        <v>595.98</v>
      </c>
      <c r="H28" s="26" t="s">
        <v>36</v>
      </c>
      <c r="I28" s="27">
        <f>SUM(C28,E28,G28)</f>
        <v>3433.98</v>
      </c>
    </row>
    <row r="29" spans="2:9" x14ac:dyDescent="0.25">
      <c r="B29" s="14"/>
      <c r="C29" s="15"/>
      <c r="D29" s="15"/>
      <c r="E29" s="15"/>
      <c r="F29" s="15"/>
      <c r="G29" s="15"/>
      <c r="H29" s="17"/>
      <c r="I29" s="28"/>
    </row>
    <row r="30" spans="2:9" x14ac:dyDescent="0.25">
      <c r="B30" s="14"/>
      <c r="C30" s="15"/>
      <c r="D30" s="15"/>
      <c r="E30" s="15"/>
      <c r="F30" s="15"/>
      <c r="G30" s="15"/>
      <c r="H30" s="17"/>
      <c r="I30" s="28"/>
    </row>
    <row r="31" spans="2:9" x14ac:dyDescent="0.25">
      <c r="B31" s="14"/>
      <c r="C31" s="15"/>
      <c r="D31" s="15"/>
      <c r="E31" s="15"/>
      <c r="F31" s="15"/>
      <c r="G31" s="15"/>
      <c r="H31" s="17"/>
      <c r="I31" s="28"/>
    </row>
    <row r="32" spans="2:9" x14ac:dyDescent="0.25">
      <c r="B32" s="14"/>
      <c r="C32" s="15"/>
      <c r="D32" s="15"/>
      <c r="E32" s="15"/>
      <c r="F32" s="15"/>
      <c r="G32" s="15"/>
      <c r="H32" s="15"/>
      <c r="I32" s="16"/>
    </row>
    <row r="33" spans="2:9" x14ac:dyDescent="0.25">
      <c r="B33" s="14"/>
      <c r="C33" s="15"/>
      <c r="D33" s="15"/>
      <c r="E33" s="15"/>
      <c r="F33" s="15"/>
      <c r="G33" s="15"/>
      <c r="H33" s="15"/>
      <c r="I33" s="16"/>
    </row>
    <row r="34" spans="2:9" ht="15.75" thickBot="1" x14ac:dyDescent="0.3">
      <c r="B34" s="29"/>
      <c r="C34" s="30"/>
      <c r="D34" s="30"/>
      <c r="E34" s="30"/>
      <c r="F34" s="30"/>
      <c r="G34" s="30"/>
      <c r="H34" s="30"/>
      <c r="I34" s="31"/>
    </row>
  </sheetData>
  <mergeCells count="45"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13:E13"/>
    <mergeCell ref="F13:G13"/>
    <mergeCell ref="H13:I13"/>
    <mergeCell ref="C14:E14"/>
    <mergeCell ref="F14:G14"/>
    <mergeCell ref="H14:I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cheques</vt:lpstr>
      <vt:lpstr>Factura B (con descuento)</vt:lpstr>
      <vt:lpstr>Factura B (con interes)</vt:lpstr>
      <vt:lpstr>Factura B</vt:lpstr>
      <vt:lpstr>Factura C (con y sin iva)</vt:lpstr>
      <vt:lpstr>Factura A (iva y descuento)</vt:lpstr>
      <vt:lpstr>Factura A (iva exento)</vt:lpstr>
      <vt:lpstr>Factura A con impuesto</vt:lpstr>
      <vt:lpstr>Factura A (iva e interes)</vt:lpstr>
      <vt:lpstr>Nota de Credito B</vt:lpstr>
      <vt:lpstr>Nota de Credito A</vt:lpstr>
      <vt:lpstr>Nota de Debito B</vt:lpstr>
      <vt:lpstr>Nota de Debito A</vt:lpstr>
      <vt:lpstr>Orden de Venta</vt:lpstr>
      <vt:lpstr>Orden de Compra</vt:lpstr>
      <vt:lpstr>Orden de Pago</vt:lpstr>
      <vt:lpstr>Pagares</vt:lpstr>
      <vt:lpstr>Presupuesto</vt:lpstr>
      <vt:lpstr>Recibos</vt:lpstr>
      <vt:lpstr>Remito</vt:lpstr>
      <vt:lpstr>Resumen de Cuenta</vt:lpstr>
      <vt:lpstr>Vale</vt:lpstr>
      <vt:lpstr>Nota de Pedido Interno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</dc:creator>
  <cp:lastModifiedBy>Usuario</cp:lastModifiedBy>
  <dcterms:created xsi:type="dcterms:W3CDTF">2016-06-27T22:28:56Z</dcterms:created>
  <dcterms:modified xsi:type="dcterms:W3CDTF">2018-06-27T12:33:31Z</dcterms:modified>
</cp:coreProperties>
</file>